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tabRatio="500" activeTab="2"/>
  </bookViews>
  <sheets>
    <sheet name="CADASTRO" sheetId="1" r:id="rId1"/>
    <sheet name="PLANO DE APLICAÇÃO" sheetId="2" r:id="rId2"/>
    <sheet name="ANEXO RP14 COMPLEMENTAR" sheetId="3" r:id="rId3"/>
    <sheet name="ANEXO RP14" sheetId="4" r:id="rId4"/>
    <sheet name="Plan2" sheetId="5" r:id="rId5"/>
  </sheets>
  <externalReferences>
    <externalReference r:id="rId6"/>
  </externalReferences>
  <definedNames>
    <definedName name="_xlnm._FilterDatabase" localSheetId="2" hidden="1">'ANEXO RP14 COMPLEMENTAR'!$A$26:$K$4970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COMPLEMENTAR'!$A$1:$L$898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APLICAÇÃO'!$A$1:$G$51</definedName>
    <definedName name="Excel_BuiltIn_Print_Titles" localSheetId="2">'ANEXO RP14 COMPLEMENTAR'!$26:$26</definedName>
    <definedName name="_xlnm.Print_Titles" localSheetId="2">'ANEXO RP14 COMPLEMENTAR'!$26:$26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98" i="3"/>
  <c r="H588"/>
  <c r="F588"/>
  <c r="D588"/>
  <c r="F417" l="1"/>
  <c r="F896"/>
  <c r="F718"/>
  <c r="F663"/>
  <c r="F489"/>
  <c r="E16" i="2"/>
  <c r="E18"/>
  <c r="E19"/>
  <c r="E17"/>
  <c r="D16"/>
  <c r="N35" i="4"/>
  <c r="H771" i="3" l="1"/>
  <c r="F771"/>
  <c r="D771"/>
  <c r="H772"/>
  <c r="F772"/>
  <c r="D772"/>
  <c r="H773"/>
  <c r="F773"/>
  <c r="H774"/>
  <c r="F774"/>
  <c r="H687" l="1"/>
  <c r="F687"/>
  <c r="H686"/>
  <c r="F686"/>
  <c r="H685"/>
  <c r="F685"/>
  <c r="H684"/>
  <c r="F684"/>
  <c r="D684"/>
  <c r="H683"/>
  <c r="F683"/>
  <c r="D683"/>
  <c r="H682"/>
  <c r="F682"/>
  <c r="D682"/>
  <c r="H681"/>
  <c r="F681"/>
  <c r="D681"/>
  <c r="H680"/>
  <c r="F680"/>
  <c r="H666"/>
  <c r="F666"/>
  <c r="D666"/>
  <c r="H665"/>
  <c r="F665"/>
  <c r="D665"/>
  <c r="H664"/>
  <c r="F664"/>
  <c r="D664"/>
  <c r="H663"/>
  <c r="D663"/>
  <c r="H662"/>
  <c r="F662"/>
  <c r="D662"/>
  <c r="H661"/>
  <c r="F661"/>
  <c r="D661"/>
  <c r="H660"/>
  <c r="F660"/>
  <c r="H659"/>
  <c r="F659"/>
  <c r="H658"/>
  <c r="F658"/>
  <c r="H657"/>
  <c r="F657"/>
  <c r="D657"/>
  <c r="H656"/>
  <c r="F656"/>
  <c r="D656"/>
  <c r="H655"/>
  <c r="F655"/>
  <c r="D655"/>
  <c r="H654"/>
  <c r="F654"/>
  <c r="D654"/>
  <c r="H653"/>
  <c r="F653"/>
  <c r="D653"/>
  <c r="H652"/>
  <c r="F652"/>
  <c r="D652"/>
  <c r="H651"/>
  <c r="F651"/>
  <c r="H650"/>
  <c r="F650"/>
  <c r="D650"/>
  <c r="H649"/>
  <c r="F649"/>
  <c r="D649"/>
  <c r="H648"/>
  <c r="F648"/>
  <c r="D648"/>
  <c r="H647"/>
  <c r="F647"/>
  <c r="D647"/>
  <c r="F646"/>
  <c r="H645"/>
  <c r="F645"/>
  <c r="D645"/>
  <c r="H644"/>
  <c r="F644"/>
  <c r="D644"/>
  <c r="H643"/>
  <c r="F643"/>
  <c r="D643"/>
  <c r="H642"/>
  <c r="F642"/>
  <c r="D642"/>
  <c r="H641"/>
  <c r="F641"/>
  <c r="D641"/>
  <c r="H639"/>
  <c r="F639"/>
  <c r="D639"/>
  <c r="H638"/>
  <c r="F638"/>
  <c r="D638"/>
  <c r="H636"/>
  <c r="F636"/>
  <c r="D636"/>
  <c r="H635"/>
  <c r="D635"/>
  <c r="H634"/>
  <c r="F634"/>
  <c r="H633"/>
  <c r="F633"/>
  <c r="D633"/>
  <c r="H632"/>
  <c r="F632"/>
  <c r="D632"/>
  <c r="H631"/>
  <c r="F631"/>
  <c r="D631"/>
  <c r="H630"/>
  <c r="F630"/>
  <c r="D630"/>
  <c r="H629"/>
  <c r="F629"/>
  <c r="D629"/>
  <c r="H628"/>
  <c r="F628"/>
  <c r="D628"/>
  <c r="H627"/>
  <c r="F627"/>
  <c r="D627"/>
  <c r="H626"/>
  <c r="F626"/>
  <c r="D626"/>
  <c r="H625"/>
  <c r="F625"/>
  <c r="D625"/>
  <c r="H624"/>
  <c r="F624"/>
  <c r="D624"/>
  <c r="H622"/>
  <c r="F622"/>
  <c r="D622"/>
  <c r="H621"/>
  <c r="F621"/>
  <c r="D621"/>
  <c r="H620"/>
  <c r="F620"/>
  <c r="D620"/>
  <c r="H619"/>
  <c r="F619"/>
  <c r="D619"/>
  <c r="H618"/>
  <c r="F618"/>
  <c r="H616"/>
  <c r="F616"/>
  <c r="D616"/>
  <c r="H615"/>
  <c r="F615"/>
  <c r="D615"/>
  <c r="H614"/>
  <c r="F614"/>
  <c r="D614"/>
  <c r="H613"/>
  <c r="F613"/>
  <c r="D613"/>
  <c r="H612"/>
  <c r="F612"/>
  <c r="D612"/>
  <c r="H611"/>
  <c r="F611"/>
  <c r="D611"/>
  <c r="H610"/>
  <c r="F610"/>
  <c r="D610"/>
  <c r="H609"/>
  <c r="F609"/>
  <c r="D609"/>
  <c r="H608"/>
  <c r="F608"/>
  <c r="D608"/>
  <c r="H607"/>
  <c r="F607"/>
  <c r="D607"/>
  <c r="H606"/>
  <c r="F606"/>
  <c r="D606"/>
  <c r="H605"/>
  <c r="F605"/>
  <c r="D605"/>
  <c r="H604"/>
  <c r="F604"/>
  <c r="D604"/>
  <c r="H603"/>
  <c r="F603"/>
  <c r="D603"/>
  <c r="H602"/>
  <c r="F602"/>
  <c r="D602"/>
  <c r="H601"/>
  <c r="F601"/>
  <c r="D601"/>
  <c r="H600"/>
  <c r="F600"/>
  <c r="D600"/>
  <c r="H599"/>
  <c r="F599"/>
  <c r="D599"/>
  <c r="H597"/>
  <c r="F597"/>
  <c r="H596"/>
  <c r="F596"/>
  <c r="D596"/>
  <c r="H595"/>
  <c r="F595"/>
  <c r="H594"/>
  <c r="F594"/>
  <c r="D594"/>
  <c r="H593"/>
  <c r="F593"/>
  <c r="D593"/>
  <c r="H592"/>
  <c r="F592"/>
  <c r="D592"/>
  <c r="H591"/>
  <c r="F591"/>
  <c r="D591"/>
  <c r="H590"/>
  <c r="F590"/>
  <c r="H589"/>
  <c r="F589"/>
  <c r="H587"/>
  <c r="F587"/>
  <c r="D587"/>
  <c r="H586"/>
  <c r="F586"/>
  <c r="D586"/>
  <c r="H585"/>
  <c r="F585"/>
  <c r="D585"/>
  <c r="H584"/>
  <c r="F584"/>
  <c r="H583"/>
  <c r="F583"/>
  <c r="D583"/>
  <c r="H582"/>
  <c r="F582"/>
  <c r="D582"/>
  <c r="H581"/>
  <c r="F581"/>
  <c r="D581"/>
  <c r="F580"/>
  <c r="H579"/>
  <c r="F579"/>
  <c r="D579"/>
  <c r="H578"/>
  <c r="F578"/>
  <c r="D578"/>
  <c r="H577"/>
  <c r="F577"/>
  <c r="D577"/>
  <c r="H576"/>
  <c r="F576"/>
  <c r="D576"/>
  <c r="H575"/>
  <c r="F575"/>
  <c r="D575"/>
  <c r="H574"/>
  <c r="F574"/>
  <c r="D574"/>
  <c r="H573"/>
  <c r="F573"/>
  <c r="D573"/>
  <c r="H572"/>
  <c r="F572"/>
  <c r="D572"/>
  <c r="H571"/>
  <c r="F571"/>
  <c r="D571"/>
  <c r="H570"/>
  <c r="F570"/>
  <c r="D570"/>
  <c r="H569"/>
  <c r="F569"/>
  <c r="D569"/>
  <c r="H568"/>
  <c r="F568"/>
  <c r="D568"/>
  <c r="H567"/>
  <c r="F567"/>
  <c r="D567"/>
  <c r="H566"/>
  <c r="F566"/>
  <c r="D566"/>
  <c r="H565"/>
  <c r="F565"/>
  <c r="D565"/>
  <c r="H564"/>
  <c r="F564"/>
  <c r="D564"/>
  <c r="H563"/>
  <c r="F563"/>
  <c r="D563"/>
  <c r="H562"/>
  <c r="F562"/>
  <c r="D562"/>
  <c r="H561"/>
  <c r="F561"/>
  <c r="D561"/>
  <c r="H560"/>
  <c r="F560"/>
  <c r="D560"/>
  <c r="H559"/>
  <c r="F559"/>
  <c r="D559"/>
  <c r="H558"/>
  <c r="F558"/>
  <c r="D558"/>
  <c r="H557"/>
  <c r="F557"/>
  <c r="H556"/>
  <c r="F556"/>
  <c r="D556"/>
  <c r="H555"/>
  <c r="F555"/>
  <c r="D555"/>
  <c r="H554"/>
  <c r="F554"/>
  <c r="D554"/>
  <c r="H553"/>
  <c r="F553"/>
  <c r="D553"/>
  <c r="H552"/>
  <c r="F552"/>
  <c r="H551"/>
  <c r="F551"/>
  <c r="D551"/>
  <c r="H550"/>
  <c r="F550"/>
  <c r="D550"/>
  <c r="H549"/>
  <c r="F549"/>
  <c r="D549"/>
  <c r="H548"/>
  <c r="F548"/>
  <c r="D548"/>
  <c r="H547"/>
  <c r="F547"/>
  <c r="D547"/>
  <c r="H546"/>
  <c r="F546"/>
  <c r="D546"/>
  <c r="H545"/>
  <c r="F545"/>
  <c r="D545"/>
  <c r="H544"/>
  <c r="F544"/>
  <c r="D544"/>
  <c r="H543"/>
  <c r="F543"/>
  <c r="D543"/>
  <c r="H542"/>
  <c r="F542"/>
  <c r="D542"/>
  <c r="H541"/>
  <c r="F541"/>
  <c r="D541"/>
  <c r="H540"/>
  <c r="F540"/>
  <c r="D540"/>
  <c r="H539"/>
  <c r="F539"/>
  <c r="D539"/>
  <c r="H538"/>
  <c r="F538"/>
  <c r="D538"/>
  <c r="H537"/>
  <c r="F537"/>
  <c r="D537"/>
  <c r="H536"/>
  <c r="F536"/>
  <c r="D536"/>
  <c r="H535"/>
  <c r="F535"/>
  <c r="D535"/>
  <c r="H534"/>
  <c r="F534"/>
  <c r="D534"/>
  <c r="H533"/>
  <c r="F533"/>
  <c r="H532"/>
  <c r="F532"/>
  <c r="H531"/>
  <c r="F531"/>
  <c r="D531"/>
  <c r="H530"/>
  <c r="F530"/>
  <c r="H529"/>
  <c r="F529"/>
  <c r="D529"/>
  <c r="H528"/>
  <c r="F528"/>
  <c r="D528"/>
  <c r="H527"/>
  <c r="F527"/>
  <c r="D527"/>
  <c r="H526"/>
  <c r="F526"/>
  <c r="H525"/>
  <c r="F525"/>
  <c r="D525"/>
  <c r="H524"/>
  <c r="F524"/>
  <c r="D524"/>
  <c r="H523"/>
  <c r="F523"/>
  <c r="D523"/>
  <c r="H522"/>
  <c r="F522"/>
  <c r="D522"/>
  <c r="H521"/>
  <c r="F521"/>
  <c r="D521"/>
  <c r="H520"/>
  <c r="F520"/>
  <c r="D520"/>
  <c r="H519"/>
  <c r="F519"/>
  <c r="D519"/>
  <c r="H518"/>
  <c r="F518"/>
  <c r="D518"/>
  <c r="H517"/>
  <c r="F517"/>
  <c r="D517"/>
  <c r="H516"/>
  <c r="F516"/>
  <c r="D516"/>
  <c r="H515"/>
  <c r="F515"/>
  <c r="D515"/>
  <c r="H514"/>
  <c r="F514"/>
  <c r="D514"/>
  <c r="H513"/>
  <c r="F513"/>
  <c r="D513"/>
  <c r="H512"/>
  <c r="F512"/>
  <c r="D512"/>
  <c r="H511"/>
  <c r="F511"/>
  <c r="D511"/>
  <c r="H510"/>
  <c r="F510"/>
  <c r="D510"/>
  <c r="H509"/>
  <c r="F509"/>
  <c r="D509"/>
  <c r="H508"/>
  <c r="F508"/>
  <c r="D508"/>
  <c r="H507"/>
  <c r="F507"/>
  <c r="D507"/>
  <c r="H506"/>
  <c r="F506"/>
  <c r="D506"/>
  <c r="H505"/>
  <c r="F505"/>
  <c r="D505"/>
  <c r="H504"/>
  <c r="F504"/>
  <c r="D504"/>
  <c r="H503"/>
  <c r="F503"/>
  <c r="D503"/>
  <c r="H502"/>
  <c r="F502"/>
  <c r="D502"/>
  <c r="H501"/>
  <c r="F501"/>
  <c r="D501"/>
  <c r="H500"/>
  <c r="F500"/>
  <c r="D500"/>
  <c r="H499"/>
  <c r="F499"/>
  <c r="D499"/>
  <c r="H498"/>
  <c r="F498"/>
  <c r="D498"/>
  <c r="H497"/>
  <c r="F497"/>
  <c r="D497"/>
  <c r="H496"/>
  <c r="F496"/>
  <c r="D496"/>
  <c r="H495"/>
  <c r="F495"/>
  <c r="H494"/>
  <c r="F494"/>
  <c r="D494"/>
  <c r="H493"/>
  <c r="F493"/>
  <c r="D493"/>
  <c r="H492"/>
  <c r="F492"/>
  <c r="D492"/>
  <c r="H491"/>
  <c r="F491"/>
  <c r="D491"/>
  <c r="H490"/>
  <c r="F490"/>
  <c r="H489"/>
  <c r="D489"/>
  <c r="H488"/>
  <c r="F488"/>
  <c r="D488"/>
  <c r="H487"/>
  <c r="F487"/>
  <c r="D487"/>
  <c r="H486"/>
  <c r="F486"/>
  <c r="H485"/>
  <c r="F485"/>
  <c r="H484"/>
  <c r="F484"/>
  <c r="D484"/>
  <c r="H483"/>
  <c r="F483"/>
  <c r="D483"/>
  <c r="H482"/>
  <c r="F482"/>
  <c r="D482"/>
  <c r="H481"/>
  <c r="F481"/>
  <c r="D481"/>
  <c r="H480"/>
  <c r="F480"/>
  <c r="D480"/>
  <c r="H479"/>
  <c r="F479"/>
  <c r="D479"/>
  <c r="H478"/>
  <c r="F478"/>
  <c r="D478"/>
  <c r="H477"/>
  <c r="F477"/>
  <c r="D477"/>
  <c r="H476"/>
  <c r="F476"/>
  <c r="D476"/>
  <c r="H475"/>
  <c r="F475"/>
  <c r="D475"/>
  <c r="H474"/>
  <c r="F474"/>
  <c r="D474"/>
  <c r="H473"/>
  <c r="F473"/>
  <c r="D473"/>
  <c r="H472"/>
  <c r="F472"/>
  <c r="D472"/>
  <c r="H471"/>
  <c r="F471"/>
  <c r="D471"/>
  <c r="H470"/>
  <c r="F470"/>
  <c r="D470"/>
  <c r="H469"/>
  <c r="F469"/>
  <c r="D469"/>
  <c r="H468"/>
  <c r="F468"/>
  <c r="D468"/>
  <c r="H467"/>
  <c r="F467"/>
  <c r="D467"/>
  <c r="H466"/>
  <c r="F466"/>
  <c r="D466"/>
  <c r="H465"/>
  <c r="F465"/>
  <c r="D465"/>
  <c r="H464"/>
  <c r="F464"/>
  <c r="D464"/>
  <c r="H463"/>
  <c r="F463"/>
  <c r="D463"/>
  <c r="H462"/>
  <c r="F462"/>
  <c r="D462"/>
  <c r="H461"/>
  <c r="F461"/>
  <c r="D461"/>
  <c r="H460"/>
  <c r="F460"/>
  <c r="H459"/>
  <c r="F459"/>
  <c r="H458"/>
  <c r="F458"/>
  <c r="D458"/>
  <c r="H457"/>
  <c r="F457"/>
  <c r="H456"/>
  <c r="F456"/>
  <c r="D456"/>
  <c r="H455"/>
  <c r="F455"/>
  <c r="D455"/>
  <c r="H454"/>
  <c r="F454"/>
  <c r="D454"/>
  <c r="H453"/>
  <c r="F453"/>
  <c r="D453"/>
  <c r="H452"/>
  <c r="F452"/>
  <c r="D452"/>
  <c r="H451"/>
  <c r="F451"/>
  <c r="D451"/>
  <c r="H450"/>
  <c r="F450"/>
  <c r="D450"/>
  <c r="H449"/>
  <c r="F449"/>
  <c r="D449"/>
  <c r="H448"/>
  <c r="F448"/>
  <c r="D448"/>
  <c r="H447"/>
  <c r="F447"/>
  <c r="D447"/>
  <c r="H446"/>
  <c r="F446"/>
  <c r="D446"/>
  <c r="H445"/>
  <c r="F445"/>
  <c r="D445"/>
  <c r="H444"/>
  <c r="F444"/>
  <c r="D444"/>
  <c r="H443"/>
  <c r="F443"/>
  <c r="D443"/>
  <c r="H442"/>
  <c r="F442"/>
  <c r="D442"/>
  <c r="H441"/>
  <c r="F441"/>
  <c r="D441"/>
  <c r="H440"/>
  <c r="F440"/>
  <c r="D440"/>
  <c r="H439"/>
  <c r="F439"/>
  <c r="H438"/>
  <c r="F438"/>
  <c r="D438"/>
  <c r="H437"/>
  <c r="F437"/>
  <c r="D437"/>
  <c r="H436"/>
  <c r="F436"/>
  <c r="D436"/>
  <c r="H435"/>
  <c r="F435"/>
  <c r="D435"/>
  <c r="H434"/>
  <c r="F434"/>
  <c r="D434"/>
  <c r="H433"/>
  <c r="F433"/>
  <c r="D433"/>
  <c r="H432"/>
  <c r="F432"/>
  <c r="D432"/>
  <c r="H431"/>
  <c r="F431"/>
  <c r="D431"/>
  <c r="H430"/>
  <c r="F430"/>
  <c r="D430"/>
  <c r="H429"/>
  <c r="F429"/>
  <c r="D429"/>
  <c r="H428"/>
  <c r="F428"/>
  <c r="D428"/>
  <c r="H427"/>
  <c r="F427"/>
  <c r="D427"/>
  <c r="H426"/>
  <c r="F426"/>
  <c r="D426"/>
  <c r="H425"/>
  <c r="F425"/>
  <c r="H424"/>
  <c r="F424"/>
  <c r="H423"/>
  <c r="F423"/>
  <c r="H422"/>
  <c r="F422"/>
  <c r="H421"/>
  <c r="F421"/>
  <c r="H420"/>
  <c r="F420"/>
  <c r="H419"/>
  <c r="F419"/>
  <c r="D419"/>
  <c r="H418"/>
  <c r="F418"/>
  <c r="D418"/>
  <c r="H417"/>
  <c r="D417"/>
  <c r="H416"/>
  <c r="F416"/>
  <c r="H415"/>
  <c r="F415"/>
  <c r="D415"/>
  <c r="H414"/>
  <c r="F414"/>
  <c r="D414"/>
  <c r="H413"/>
  <c r="F413"/>
  <c r="D413"/>
  <c r="D688" l="1"/>
  <c r="F688"/>
  <c r="H688"/>
  <c r="G13" i="4" l="1"/>
  <c r="B1" i="5" l="1"/>
  <c r="A4" s="1"/>
  <c r="G92" i="4"/>
  <c r="G91"/>
  <c r="G49"/>
  <c r="A46"/>
  <c r="N38"/>
  <c r="P17"/>
  <c r="D12"/>
  <c r="H6"/>
  <c r="F5"/>
  <c r="H4970" i="3"/>
  <c r="F4970"/>
  <c r="H4969"/>
  <c r="F4969"/>
  <c r="H4968"/>
  <c r="F4968"/>
  <c r="H4967"/>
  <c r="F4967"/>
  <c r="H4966"/>
  <c r="F4966"/>
  <c r="H4965"/>
  <c r="F4965"/>
  <c r="H4964"/>
  <c r="F4964"/>
  <c r="H4963"/>
  <c r="F4963"/>
  <c r="H4962"/>
  <c r="F4962"/>
  <c r="H4961"/>
  <c r="F4961"/>
  <c r="H4960"/>
  <c r="F4960"/>
  <c r="H4959"/>
  <c r="F4959"/>
  <c r="H4958"/>
  <c r="F4958"/>
  <c r="H4957"/>
  <c r="F4957"/>
  <c r="H4956"/>
  <c r="F4956"/>
  <c r="H4955"/>
  <c r="F4955"/>
  <c r="H4954"/>
  <c r="F4954"/>
  <c r="H4953"/>
  <c r="F4953"/>
  <c r="H4952"/>
  <c r="F4952"/>
  <c r="H4951"/>
  <c r="F4951"/>
  <c r="H4950"/>
  <c r="F4950"/>
  <c r="H4949"/>
  <c r="F4949"/>
  <c r="H4948"/>
  <c r="F4948"/>
  <c r="H4947"/>
  <c r="F4947"/>
  <c r="H4946"/>
  <c r="F4946"/>
  <c r="H4945"/>
  <c r="F4945"/>
  <c r="H4944"/>
  <c r="F4944"/>
  <c r="H4943"/>
  <c r="F4943"/>
  <c r="H4942"/>
  <c r="F4942"/>
  <c r="H4941"/>
  <c r="F4941"/>
  <c r="H4940"/>
  <c r="F4940"/>
  <c r="H4939"/>
  <c r="F4939"/>
  <c r="H4938"/>
  <c r="F4938"/>
  <c r="H4937"/>
  <c r="F4937"/>
  <c r="H4936"/>
  <c r="F4936"/>
  <c r="H4935"/>
  <c r="F4935"/>
  <c r="H4934"/>
  <c r="F4934"/>
  <c r="H4933"/>
  <c r="F4933"/>
  <c r="H4932"/>
  <c r="F4932"/>
  <c r="H4931"/>
  <c r="F4931"/>
  <c r="H4930"/>
  <c r="F4930"/>
  <c r="H4929"/>
  <c r="F4929"/>
  <c r="H4928"/>
  <c r="F4928"/>
  <c r="H4927"/>
  <c r="F4927"/>
  <c r="H4926"/>
  <c r="F4926"/>
  <c r="H4925"/>
  <c r="F4925"/>
  <c r="H4924"/>
  <c r="F4924"/>
  <c r="H4923"/>
  <c r="F4923"/>
  <c r="H4922"/>
  <c r="F4922"/>
  <c r="H4921"/>
  <c r="F4921"/>
  <c r="H4920"/>
  <c r="F4920"/>
  <c r="H4919"/>
  <c r="F4919"/>
  <c r="H4918"/>
  <c r="F4918"/>
  <c r="H4917"/>
  <c r="F4917"/>
  <c r="H4916"/>
  <c r="F4916"/>
  <c r="H4915"/>
  <c r="F4915"/>
  <c r="H4914"/>
  <c r="F4914"/>
  <c r="H4913"/>
  <c r="F4913"/>
  <c r="H4912"/>
  <c r="F4912"/>
  <c r="H4911"/>
  <c r="F4911"/>
  <c r="H4910"/>
  <c r="F4910"/>
  <c r="H4909"/>
  <c r="F4909"/>
  <c r="H4908"/>
  <c r="F4908"/>
  <c r="H4907"/>
  <c r="F4907"/>
  <c r="H4906"/>
  <c r="F4906"/>
  <c r="H4905"/>
  <c r="F4905"/>
  <c r="H4904"/>
  <c r="F4904"/>
  <c r="H4903"/>
  <c r="F4903"/>
  <c r="H4902"/>
  <c r="F4902"/>
  <c r="H4901"/>
  <c r="F4901"/>
  <c r="H4900"/>
  <c r="F4900"/>
  <c r="H4899"/>
  <c r="F4899"/>
  <c r="H4898"/>
  <c r="F4898"/>
  <c r="H4897"/>
  <c r="F4897"/>
  <c r="H4896"/>
  <c r="F4896"/>
  <c r="H4895"/>
  <c r="F4895"/>
  <c r="H4894"/>
  <c r="F4894"/>
  <c r="H4893"/>
  <c r="F4893"/>
  <c r="H4892"/>
  <c r="F4892"/>
  <c r="H4891"/>
  <c r="F4891"/>
  <c r="H4890"/>
  <c r="F4890"/>
  <c r="H4889"/>
  <c r="F4889"/>
  <c r="H4888"/>
  <c r="F4888"/>
  <c r="H4887"/>
  <c r="F4887"/>
  <c r="H4886"/>
  <c r="F4886"/>
  <c r="H4885"/>
  <c r="F4885"/>
  <c r="H4884"/>
  <c r="F4884"/>
  <c r="H4883"/>
  <c r="F4883"/>
  <c r="H4882"/>
  <c r="F4882"/>
  <c r="H4881"/>
  <c r="F4881"/>
  <c r="H4880"/>
  <c r="F4880"/>
  <c r="H4879"/>
  <c r="F4879"/>
  <c r="H4878"/>
  <c r="F4878"/>
  <c r="H4877"/>
  <c r="F4877"/>
  <c r="H4876"/>
  <c r="F4876"/>
  <c r="H4875"/>
  <c r="F4875"/>
  <c r="H4874"/>
  <c r="F4874"/>
  <c r="H4873"/>
  <c r="F4873"/>
  <c r="H4872"/>
  <c r="F4872"/>
  <c r="H4871"/>
  <c r="F4871"/>
  <c r="H4870"/>
  <c r="F4870"/>
  <c r="H4869"/>
  <c r="F4869"/>
  <c r="H4868"/>
  <c r="F4868"/>
  <c r="H4867"/>
  <c r="F4867"/>
  <c r="H4866"/>
  <c r="F4866"/>
  <c r="H4865"/>
  <c r="F4865"/>
  <c r="H4864"/>
  <c r="F4864"/>
  <c r="H4863"/>
  <c r="F4863"/>
  <c r="H4862"/>
  <c r="F4862"/>
  <c r="H4861"/>
  <c r="F4861"/>
  <c r="H4860"/>
  <c r="F4860"/>
  <c r="H4859"/>
  <c r="F4859"/>
  <c r="H4858"/>
  <c r="F4858"/>
  <c r="H4857"/>
  <c r="F4857"/>
  <c r="H4856"/>
  <c r="F4856"/>
  <c r="H4855"/>
  <c r="F4855"/>
  <c r="H4854"/>
  <c r="F4854"/>
  <c r="H4853"/>
  <c r="F4853"/>
  <c r="H4852"/>
  <c r="F4852"/>
  <c r="H4851"/>
  <c r="F4851"/>
  <c r="H4850"/>
  <c r="F4850"/>
  <c r="H4849"/>
  <c r="F4849"/>
  <c r="H4848"/>
  <c r="F4848"/>
  <c r="H4847"/>
  <c r="F4847"/>
  <c r="H4846"/>
  <c r="F4846"/>
  <c r="H4845"/>
  <c r="F4845"/>
  <c r="H4844"/>
  <c r="F4844"/>
  <c r="H4843"/>
  <c r="F4843"/>
  <c r="H4842"/>
  <c r="F4842"/>
  <c r="H4841"/>
  <c r="F4841"/>
  <c r="H4840"/>
  <c r="F4840"/>
  <c r="H4839"/>
  <c r="F4839"/>
  <c r="H4838"/>
  <c r="F4838"/>
  <c r="H4837"/>
  <c r="F4837"/>
  <c r="H4836"/>
  <c r="F4836"/>
  <c r="H4835"/>
  <c r="F4835"/>
  <c r="H4834"/>
  <c r="F4834"/>
  <c r="H4833"/>
  <c r="F4833"/>
  <c r="H4832"/>
  <c r="F4832"/>
  <c r="H4831"/>
  <c r="F4831"/>
  <c r="H4830"/>
  <c r="F4830"/>
  <c r="H4829"/>
  <c r="F4829"/>
  <c r="H4828"/>
  <c r="F4828"/>
  <c r="H4827"/>
  <c r="F4827"/>
  <c r="H4826"/>
  <c r="F4826"/>
  <c r="H4825"/>
  <c r="F4825"/>
  <c r="H4824"/>
  <c r="F4824"/>
  <c r="H4823"/>
  <c r="F4823"/>
  <c r="H4822"/>
  <c r="F4822"/>
  <c r="H4821"/>
  <c r="F4821"/>
  <c r="H4820"/>
  <c r="F4820"/>
  <c r="H4819"/>
  <c r="F4819"/>
  <c r="H4818"/>
  <c r="F4818"/>
  <c r="H4817"/>
  <c r="F4817"/>
  <c r="H4816"/>
  <c r="F4816"/>
  <c r="H4815"/>
  <c r="F4815"/>
  <c r="H4814"/>
  <c r="F4814"/>
  <c r="H4813"/>
  <c r="F4813"/>
  <c r="H4812"/>
  <c r="F4812"/>
  <c r="H4811"/>
  <c r="F4811"/>
  <c r="H4810"/>
  <c r="F4810"/>
  <c r="H4809"/>
  <c r="F4809"/>
  <c r="H4808"/>
  <c r="F4808"/>
  <c r="H4807"/>
  <c r="F4807"/>
  <c r="H4806"/>
  <c r="F4806"/>
  <c r="H4805"/>
  <c r="F4805"/>
  <c r="H4804"/>
  <c r="F4804"/>
  <c r="H4803"/>
  <c r="F4803"/>
  <c r="H4802"/>
  <c r="F4802"/>
  <c r="H4801"/>
  <c r="F4801"/>
  <c r="H4800"/>
  <c r="F4800"/>
  <c r="H4799"/>
  <c r="F4799"/>
  <c r="H4798"/>
  <c r="F4798"/>
  <c r="H4797"/>
  <c r="F4797"/>
  <c r="H4796"/>
  <c r="F4796"/>
  <c r="H4795"/>
  <c r="F4795"/>
  <c r="H4794"/>
  <c r="F4794"/>
  <c r="H4793"/>
  <c r="F4793"/>
  <c r="H4792"/>
  <c r="F4792"/>
  <c r="H4791"/>
  <c r="F4791"/>
  <c r="H4790"/>
  <c r="F4790"/>
  <c r="H4789"/>
  <c r="F4789"/>
  <c r="H4788"/>
  <c r="F4788"/>
  <c r="H4787"/>
  <c r="F4787"/>
  <c r="H4786"/>
  <c r="F4786"/>
  <c r="H4785"/>
  <c r="F4785"/>
  <c r="H4784"/>
  <c r="F4784"/>
  <c r="H4783"/>
  <c r="F4783"/>
  <c r="H4782"/>
  <c r="F4782"/>
  <c r="H4781"/>
  <c r="F4781"/>
  <c r="H4780"/>
  <c r="F4780"/>
  <c r="H4779"/>
  <c r="F4779"/>
  <c r="H4778"/>
  <c r="F4778"/>
  <c r="H4777"/>
  <c r="F4777"/>
  <c r="H4776"/>
  <c r="F4776"/>
  <c r="H4775"/>
  <c r="F4775"/>
  <c r="H4774"/>
  <c r="F4774"/>
  <c r="H4773"/>
  <c r="F4773"/>
  <c r="H4772"/>
  <c r="F4772"/>
  <c r="H4771"/>
  <c r="F4771"/>
  <c r="H4770"/>
  <c r="F4770"/>
  <c r="H4769"/>
  <c r="F4769"/>
  <c r="H4768"/>
  <c r="F4768"/>
  <c r="H4767"/>
  <c r="F4767"/>
  <c r="H4766"/>
  <c r="F4766"/>
  <c r="H4765"/>
  <c r="F4765"/>
  <c r="H4764"/>
  <c r="F4764"/>
  <c r="H4763"/>
  <c r="F4763"/>
  <c r="H4762"/>
  <c r="F4762"/>
  <c r="H4761"/>
  <c r="F4761"/>
  <c r="H4760"/>
  <c r="F4760"/>
  <c r="H4759"/>
  <c r="F4759"/>
  <c r="H4758"/>
  <c r="F4758"/>
  <c r="H4757"/>
  <c r="F4757"/>
  <c r="H4756"/>
  <c r="F4756"/>
  <c r="H4755"/>
  <c r="F4755"/>
  <c r="H4754"/>
  <c r="F4754"/>
  <c r="H4753"/>
  <c r="F4753"/>
  <c r="H4752"/>
  <c r="F4752"/>
  <c r="H4751"/>
  <c r="F4751"/>
  <c r="H4750"/>
  <c r="F4750"/>
  <c r="H4749"/>
  <c r="F4749"/>
  <c r="H4748"/>
  <c r="F4748"/>
  <c r="H4747"/>
  <c r="F4747"/>
  <c r="H4746"/>
  <c r="F4746"/>
  <c r="H4745"/>
  <c r="F4745"/>
  <c r="H4744"/>
  <c r="F4744"/>
  <c r="H4743"/>
  <c r="F4743"/>
  <c r="H4742"/>
  <c r="F4742"/>
  <c r="H4741"/>
  <c r="F4741"/>
  <c r="H4740"/>
  <c r="F4740"/>
  <c r="H4739"/>
  <c r="F4739"/>
  <c r="H4738"/>
  <c r="F4738"/>
  <c r="H4737"/>
  <c r="F4737"/>
  <c r="H4736"/>
  <c r="F4736"/>
  <c r="H4735"/>
  <c r="F4735"/>
  <c r="H4734"/>
  <c r="F4734"/>
  <c r="H4733"/>
  <c r="F4733"/>
  <c r="H4732"/>
  <c r="F4732"/>
  <c r="H4731"/>
  <c r="F4731"/>
  <c r="H4730"/>
  <c r="F4730"/>
  <c r="H4729"/>
  <c r="F4729"/>
  <c r="H4728"/>
  <c r="F4728"/>
  <c r="H4727"/>
  <c r="F4727"/>
  <c r="H4726"/>
  <c r="F4726"/>
  <c r="H4725"/>
  <c r="F4725"/>
  <c r="H4724"/>
  <c r="F4724"/>
  <c r="H4723"/>
  <c r="F4723"/>
  <c r="H4722"/>
  <c r="F4722"/>
  <c r="H4721"/>
  <c r="F4721"/>
  <c r="H4720"/>
  <c r="F4720"/>
  <c r="H4719"/>
  <c r="F4719"/>
  <c r="H4718"/>
  <c r="F4718"/>
  <c r="H4717"/>
  <c r="F4717"/>
  <c r="H4716"/>
  <c r="F4716"/>
  <c r="H4715"/>
  <c r="F4715"/>
  <c r="H4714"/>
  <c r="F4714"/>
  <c r="H4713"/>
  <c r="F4713"/>
  <c r="H4712"/>
  <c r="F4712"/>
  <c r="H4711"/>
  <c r="F4711"/>
  <c r="H4710"/>
  <c r="F4710"/>
  <c r="H4709"/>
  <c r="F4709"/>
  <c r="H4708"/>
  <c r="F4708"/>
  <c r="H4707"/>
  <c r="F4707"/>
  <c r="H4706"/>
  <c r="F4706"/>
  <c r="H4705"/>
  <c r="F4705"/>
  <c r="H4704"/>
  <c r="F4704"/>
  <c r="H4703"/>
  <c r="F4703"/>
  <c r="H4702"/>
  <c r="F4702"/>
  <c r="H4701"/>
  <c r="F4701"/>
  <c r="H4700"/>
  <c r="F4700"/>
  <c r="H4699"/>
  <c r="F4699"/>
  <c r="H4698"/>
  <c r="F4698"/>
  <c r="H4697"/>
  <c r="F4697"/>
  <c r="H4696"/>
  <c r="F4696"/>
  <c r="H4695"/>
  <c r="F4695"/>
  <c r="H4694"/>
  <c r="F4694"/>
  <c r="H4693"/>
  <c r="F4693"/>
  <c r="H4692"/>
  <c r="F4692"/>
  <c r="H4691"/>
  <c r="F4691"/>
  <c r="H4690"/>
  <c r="F4690"/>
  <c r="H4689"/>
  <c r="F4689"/>
  <c r="H4688"/>
  <c r="F4688"/>
  <c r="H4687"/>
  <c r="F4687"/>
  <c r="H4686"/>
  <c r="F4686"/>
  <c r="H4685"/>
  <c r="F4685"/>
  <c r="H4684"/>
  <c r="F4684"/>
  <c r="H4683"/>
  <c r="F4683"/>
  <c r="H4682"/>
  <c r="F4682"/>
  <c r="H4681"/>
  <c r="F4681"/>
  <c r="H4680"/>
  <c r="F4680"/>
  <c r="H4679"/>
  <c r="F4679"/>
  <c r="H4678"/>
  <c r="F4678"/>
  <c r="H4677"/>
  <c r="F4677"/>
  <c r="H4676"/>
  <c r="F4676"/>
  <c r="H4675"/>
  <c r="F4675"/>
  <c r="H4674"/>
  <c r="F4674"/>
  <c r="H4673"/>
  <c r="F4673"/>
  <c r="H4672"/>
  <c r="F4672"/>
  <c r="H4671"/>
  <c r="F4671"/>
  <c r="H4670"/>
  <c r="F4670"/>
  <c r="H4669"/>
  <c r="F4669"/>
  <c r="H4668"/>
  <c r="F4668"/>
  <c r="H4667"/>
  <c r="F4667"/>
  <c r="H4666"/>
  <c r="F4666"/>
  <c r="H4665"/>
  <c r="F4665"/>
  <c r="H4664"/>
  <c r="F4664"/>
  <c r="H4663"/>
  <c r="F4663"/>
  <c r="H4662"/>
  <c r="F4662"/>
  <c r="H4661"/>
  <c r="F4661"/>
  <c r="H4660"/>
  <c r="F4660"/>
  <c r="H4659"/>
  <c r="F4659"/>
  <c r="H4658"/>
  <c r="F4658"/>
  <c r="H4657"/>
  <c r="F4657"/>
  <c r="H4656"/>
  <c r="F4656"/>
  <c r="H4655"/>
  <c r="F4655"/>
  <c r="H4654"/>
  <c r="F4654"/>
  <c r="H4653"/>
  <c r="F4653"/>
  <c r="H4652"/>
  <c r="F4652"/>
  <c r="H4651"/>
  <c r="F4651"/>
  <c r="H4650"/>
  <c r="F4650"/>
  <c r="H4649"/>
  <c r="F4649"/>
  <c r="H4648"/>
  <c r="F4648"/>
  <c r="H4647"/>
  <c r="F4647"/>
  <c r="H4646"/>
  <c r="F4646"/>
  <c r="H4645"/>
  <c r="F4645"/>
  <c r="H4644"/>
  <c r="F4644"/>
  <c r="H4643"/>
  <c r="F4643"/>
  <c r="H4642"/>
  <c r="F4642"/>
  <c r="H4641"/>
  <c r="F4641"/>
  <c r="H4640"/>
  <c r="F4640"/>
  <c r="H4639"/>
  <c r="F4639"/>
  <c r="H4638"/>
  <c r="F4638"/>
  <c r="H4637"/>
  <c r="F4637"/>
  <c r="H4636"/>
  <c r="F4636"/>
  <c r="H4635"/>
  <c r="F4635"/>
  <c r="H4634"/>
  <c r="F4634"/>
  <c r="H4633"/>
  <c r="F4633"/>
  <c r="H4632"/>
  <c r="F4632"/>
  <c r="H4631"/>
  <c r="F4631"/>
  <c r="H4630"/>
  <c r="F4630"/>
  <c r="H4629"/>
  <c r="F4629"/>
  <c r="H4628"/>
  <c r="F4628"/>
  <c r="H4627"/>
  <c r="F4627"/>
  <c r="H4626"/>
  <c r="F4626"/>
  <c r="H4625"/>
  <c r="F4625"/>
  <c r="H4624"/>
  <c r="F4624"/>
  <c r="H4623"/>
  <c r="F4623"/>
  <c r="H4622"/>
  <c r="F4622"/>
  <c r="H4621"/>
  <c r="F4621"/>
  <c r="H4620"/>
  <c r="F4620"/>
  <c r="H4619"/>
  <c r="F4619"/>
  <c r="H4618"/>
  <c r="F4618"/>
  <c r="H4617"/>
  <c r="F4617"/>
  <c r="H4616"/>
  <c r="F4616"/>
  <c r="H4615"/>
  <c r="F4615"/>
  <c r="H4614"/>
  <c r="F4614"/>
  <c r="H4613"/>
  <c r="F4613"/>
  <c r="H4612"/>
  <c r="F4612"/>
  <c r="H4611"/>
  <c r="F4611"/>
  <c r="H4610"/>
  <c r="F4610"/>
  <c r="H4609"/>
  <c r="F4609"/>
  <c r="H4608"/>
  <c r="F4608"/>
  <c r="H4607"/>
  <c r="F4607"/>
  <c r="H4606"/>
  <c r="F4606"/>
  <c r="H4605"/>
  <c r="F4605"/>
  <c r="H4604"/>
  <c r="F4604"/>
  <c r="H4603"/>
  <c r="F4603"/>
  <c r="H4602"/>
  <c r="F4602"/>
  <c r="H4601"/>
  <c r="F4601"/>
  <c r="H4600"/>
  <c r="F4600"/>
  <c r="H4599"/>
  <c r="F4599"/>
  <c r="H4598"/>
  <c r="F4598"/>
  <c r="H4597"/>
  <c r="F4597"/>
  <c r="H4596"/>
  <c r="F4596"/>
  <c r="H4595"/>
  <c r="F4595"/>
  <c r="H4594"/>
  <c r="F4594"/>
  <c r="H4593"/>
  <c r="F4593"/>
  <c r="H4592"/>
  <c r="F4592"/>
  <c r="H4591"/>
  <c r="F4591"/>
  <c r="H4590"/>
  <c r="F4590"/>
  <c r="H4589"/>
  <c r="F4589"/>
  <c r="H4588"/>
  <c r="F4588"/>
  <c r="H4587"/>
  <c r="F4587"/>
  <c r="H4586"/>
  <c r="F4586"/>
  <c r="H4585"/>
  <c r="F4585"/>
  <c r="H4584"/>
  <c r="F4584"/>
  <c r="H4583"/>
  <c r="F4583"/>
  <c r="H4582"/>
  <c r="F4582"/>
  <c r="H4581"/>
  <c r="F4581"/>
  <c r="H4580"/>
  <c r="F4580"/>
  <c r="H4579"/>
  <c r="F4579"/>
  <c r="H4578"/>
  <c r="F4578"/>
  <c r="H4577"/>
  <c r="F4577"/>
  <c r="H4576"/>
  <c r="F4576"/>
  <c r="H4575"/>
  <c r="F4575"/>
  <c r="H4574"/>
  <c r="F4574"/>
  <c r="H4573"/>
  <c r="F4573"/>
  <c r="H4572"/>
  <c r="F4572"/>
  <c r="H4571"/>
  <c r="F4571"/>
  <c r="H4570"/>
  <c r="F4570"/>
  <c r="H4569"/>
  <c r="F4569"/>
  <c r="H4568"/>
  <c r="F4568"/>
  <c r="H4567"/>
  <c r="F4567"/>
  <c r="H4566"/>
  <c r="F4566"/>
  <c r="H4565"/>
  <c r="F4565"/>
  <c r="H4564"/>
  <c r="F4564"/>
  <c r="H4563"/>
  <c r="F4563"/>
  <c r="H4562"/>
  <c r="F4562"/>
  <c r="H4561"/>
  <c r="F4561"/>
  <c r="H4560"/>
  <c r="F4560"/>
  <c r="H4559"/>
  <c r="F4559"/>
  <c r="H4558"/>
  <c r="F4558"/>
  <c r="H4557"/>
  <c r="F4557"/>
  <c r="H4556"/>
  <c r="F4556"/>
  <c r="H4555"/>
  <c r="F4555"/>
  <c r="H4554"/>
  <c r="F4554"/>
  <c r="H4553"/>
  <c r="F4553"/>
  <c r="H4552"/>
  <c r="F4552"/>
  <c r="H4551"/>
  <c r="F4551"/>
  <c r="H4550"/>
  <c r="F4550"/>
  <c r="H4549"/>
  <c r="F4549"/>
  <c r="H4548"/>
  <c r="F4548"/>
  <c r="H4547"/>
  <c r="F4547"/>
  <c r="H4546"/>
  <c r="F4546"/>
  <c r="H4545"/>
  <c r="F4545"/>
  <c r="H4544"/>
  <c r="F4544"/>
  <c r="H4543"/>
  <c r="F4543"/>
  <c r="H4542"/>
  <c r="F4542"/>
  <c r="H4541"/>
  <c r="F4541"/>
  <c r="H4540"/>
  <c r="F4540"/>
  <c r="H4539"/>
  <c r="F4539"/>
  <c r="H4538"/>
  <c r="F4538"/>
  <c r="H4537"/>
  <c r="F4537"/>
  <c r="H4536"/>
  <c r="F4536"/>
  <c r="H4535"/>
  <c r="F4535"/>
  <c r="H4534"/>
  <c r="F4534"/>
  <c r="H4533"/>
  <c r="F4533"/>
  <c r="H4532"/>
  <c r="F4532"/>
  <c r="H4531"/>
  <c r="F4531"/>
  <c r="H4530"/>
  <c r="F4530"/>
  <c r="H4529"/>
  <c r="F4529"/>
  <c r="H4528"/>
  <c r="F4528"/>
  <c r="H4527"/>
  <c r="F4527"/>
  <c r="H4526"/>
  <c r="F4526"/>
  <c r="H4525"/>
  <c r="F4525"/>
  <c r="H4524"/>
  <c r="F4524"/>
  <c r="H4523"/>
  <c r="F4523"/>
  <c r="H4522"/>
  <c r="F4522"/>
  <c r="H4521"/>
  <c r="F4521"/>
  <c r="H4520"/>
  <c r="F4520"/>
  <c r="H4519"/>
  <c r="F4519"/>
  <c r="H4518"/>
  <c r="F4518"/>
  <c r="H4517"/>
  <c r="F4517"/>
  <c r="H4516"/>
  <c r="F4516"/>
  <c r="H4515"/>
  <c r="F4515"/>
  <c r="H4514"/>
  <c r="F4514"/>
  <c r="H4513"/>
  <c r="F4513"/>
  <c r="H4512"/>
  <c r="F4512"/>
  <c r="H4511"/>
  <c r="F4511"/>
  <c r="H4510"/>
  <c r="F4510"/>
  <c r="H4509"/>
  <c r="F4509"/>
  <c r="H4508"/>
  <c r="F4508"/>
  <c r="H4507"/>
  <c r="F4507"/>
  <c r="H4506"/>
  <c r="F4506"/>
  <c r="H4505"/>
  <c r="F4505"/>
  <c r="H4504"/>
  <c r="F4504"/>
  <c r="H4503"/>
  <c r="F4503"/>
  <c r="H4502"/>
  <c r="F4502"/>
  <c r="H4501"/>
  <c r="F4501"/>
  <c r="H4500"/>
  <c r="F4500"/>
  <c r="H4499"/>
  <c r="F4499"/>
  <c r="H4498"/>
  <c r="F4498"/>
  <c r="H4497"/>
  <c r="F4497"/>
  <c r="H4496"/>
  <c r="F4496"/>
  <c r="H4495"/>
  <c r="F4495"/>
  <c r="H4494"/>
  <c r="F4494"/>
  <c r="H4493"/>
  <c r="F4493"/>
  <c r="H4492"/>
  <c r="F4492"/>
  <c r="H4491"/>
  <c r="F4491"/>
  <c r="H4490"/>
  <c r="F4490"/>
  <c r="H4489"/>
  <c r="F4489"/>
  <c r="H4488"/>
  <c r="F4488"/>
  <c r="H4487"/>
  <c r="F4487"/>
  <c r="H4486"/>
  <c r="F4486"/>
  <c r="H4485"/>
  <c r="F4485"/>
  <c r="H4484"/>
  <c r="F4484"/>
  <c r="H4483"/>
  <c r="F4483"/>
  <c r="H4482"/>
  <c r="F4482"/>
  <c r="H4481"/>
  <c r="F4481"/>
  <c r="H4480"/>
  <c r="F4480"/>
  <c r="H4479"/>
  <c r="F4479"/>
  <c r="H4478"/>
  <c r="F4478"/>
  <c r="H4477"/>
  <c r="F4477"/>
  <c r="H4476"/>
  <c r="F4476"/>
  <c r="H4475"/>
  <c r="F4475"/>
  <c r="H4474"/>
  <c r="F4474"/>
  <c r="H4473"/>
  <c r="F4473"/>
  <c r="H4472"/>
  <c r="F4472"/>
  <c r="H4471"/>
  <c r="F4471"/>
  <c r="H4470"/>
  <c r="F4470"/>
  <c r="H4469"/>
  <c r="F4469"/>
  <c r="H4468"/>
  <c r="F4468"/>
  <c r="H4467"/>
  <c r="F4467"/>
  <c r="H4466"/>
  <c r="F4466"/>
  <c r="H4465"/>
  <c r="F4465"/>
  <c r="H4464"/>
  <c r="F4464"/>
  <c r="H4463"/>
  <c r="F4463"/>
  <c r="H4462"/>
  <c r="F4462"/>
  <c r="H4461"/>
  <c r="F4461"/>
  <c r="H4460"/>
  <c r="F4460"/>
  <c r="H4459"/>
  <c r="F4459"/>
  <c r="H4458"/>
  <c r="F4458"/>
  <c r="H4457"/>
  <c r="F4457"/>
  <c r="H4456"/>
  <c r="F4456"/>
  <c r="H4455"/>
  <c r="F4455"/>
  <c r="H4454"/>
  <c r="F4454"/>
  <c r="H4453"/>
  <c r="F4453"/>
  <c r="H4452"/>
  <c r="F4452"/>
  <c r="H4451"/>
  <c r="F4451"/>
  <c r="H4450"/>
  <c r="F4450"/>
  <c r="H4449"/>
  <c r="F4449"/>
  <c r="H4448"/>
  <c r="F4448"/>
  <c r="H4447"/>
  <c r="F4447"/>
  <c r="H4446"/>
  <c r="F4446"/>
  <c r="H4445"/>
  <c r="F4445"/>
  <c r="H4444"/>
  <c r="F4444"/>
  <c r="H4443"/>
  <c r="F4443"/>
  <c r="H4442"/>
  <c r="F4442"/>
  <c r="H4441"/>
  <c r="F4441"/>
  <c r="H4440"/>
  <c r="F4440"/>
  <c r="H4439"/>
  <c r="F4439"/>
  <c r="H4438"/>
  <c r="F4438"/>
  <c r="H4437"/>
  <c r="F4437"/>
  <c r="H4436"/>
  <c r="F4436"/>
  <c r="H4435"/>
  <c r="F4435"/>
  <c r="H4434"/>
  <c r="F4434"/>
  <c r="H4433"/>
  <c r="F4433"/>
  <c r="H4432"/>
  <c r="F4432"/>
  <c r="H4431"/>
  <c r="F4431"/>
  <c r="H4430"/>
  <c r="F4430"/>
  <c r="H4429"/>
  <c r="F4429"/>
  <c r="H4428"/>
  <c r="F4428"/>
  <c r="H4427"/>
  <c r="F4427"/>
  <c r="H4426"/>
  <c r="F4426"/>
  <c r="H4425"/>
  <c r="F4425"/>
  <c r="H4424"/>
  <c r="F4424"/>
  <c r="H4423"/>
  <c r="F4423"/>
  <c r="H4422"/>
  <c r="F4422"/>
  <c r="H4421"/>
  <c r="F4421"/>
  <c r="H4420"/>
  <c r="F4420"/>
  <c r="H4419"/>
  <c r="F4419"/>
  <c r="H4418"/>
  <c r="F4418"/>
  <c r="H4417"/>
  <c r="F4417"/>
  <c r="H4416"/>
  <c r="F4416"/>
  <c r="H4415"/>
  <c r="F4415"/>
  <c r="H4414"/>
  <c r="F4414"/>
  <c r="H4413"/>
  <c r="F4413"/>
  <c r="H4412"/>
  <c r="F4412"/>
  <c r="H4411"/>
  <c r="F4411"/>
  <c r="H4410"/>
  <c r="F4410"/>
  <c r="H4409"/>
  <c r="F4409"/>
  <c r="H4408"/>
  <c r="F4408"/>
  <c r="H4407"/>
  <c r="F4407"/>
  <c r="H4406"/>
  <c r="F4406"/>
  <c r="H4405"/>
  <c r="F4405"/>
  <c r="H4404"/>
  <c r="F4404"/>
  <c r="H4403"/>
  <c r="F4403"/>
  <c r="H4402"/>
  <c r="F4402"/>
  <c r="H4401"/>
  <c r="F4401"/>
  <c r="H4400"/>
  <c r="F4400"/>
  <c r="H4399"/>
  <c r="F4399"/>
  <c r="H4398"/>
  <c r="F4398"/>
  <c r="H4397"/>
  <c r="F4397"/>
  <c r="H4396"/>
  <c r="F4396"/>
  <c r="H4395"/>
  <c r="F4395"/>
  <c r="H4394"/>
  <c r="F4394"/>
  <c r="H4393"/>
  <c r="F4393"/>
  <c r="H4392"/>
  <c r="F4392"/>
  <c r="H4391"/>
  <c r="F4391"/>
  <c r="H4390"/>
  <c r="F4390"/>
  <c r="H4389"/>
  <c r="F4389"/>
  <c r="H4388"/>
  <c r="F4388"/>
  <c r="H4387"/>
  <c r="F4387"/>
  <c r="H4386"/>
  <c r="F4386"/>
  <c r="H4385"/>
  <c r="F4385"/>
  <c r="H4384"/>
  <c r="F4384"/>
  <c r="H4383"/>
  <c r="F4383"/>
  <c r="H4382"/>
  <c r="F4382"/>
  <c r="H4381"/>
  <c r="F4381"/>
  <c r="H4380"/>
  <c r="F4380"/>
  <c r="H4379"/>
  <c r="F4379"/>
  <c r="H4378"/>
  <c r="F4378"/>
  <c r="H4377"/>
  <c r="F4377"/>
  <c r="H4376"/>
  <c r="F4376"/>
  <c r="H4375"/>
  <c r="F4375"/>
  <c r="H4374"/>
  <c r="F4374"/>
  <c r="H4373"/>
  <c r="F4373"/>
  <c r="H4372"/>
  <c r="F4372"/>
  <c r="H4371"/>
  <c r="F4371"/>
  <c r="H4370"/>
  <c r="F4370"/>
  <c r="H4369"/>
  <c r="F4369"/>
  <c r="H4368"/>
  <c r="F4368"/>
  <c r="H4367"/>
  <c r="F4367"/>
  <c r="H4366"/>
  <c r="F4366"/>
  <c r="H4365"/>
  <c r="F4365"/>
  <c r="H4364"/>
  <c r="F4364"/>
  <c r="H4363"/>
  <c r="F4363"/>
  <c r="H4362"/>
  <c r="F4362"/>
  <c r="H4361"/>
  <c r="F4361"/>
  <c r="H4360"/>
  <c r="F4360"/>
  <c r="H4359"/>
  <c r="F4359"/>
  <c r="H4358"/>
  <c r="F4358"/>
  <c r="H4357"/>
  <c r="F4357"/>
  <c r="H4356"/>
  <c r="F4356"/>
  <c r="H4355"/>
  <c r="F4355"/>
  <c r="H4354"/>
  <c r="F4354"/>
  <c r="H4353"/>
  <c r="F4353"/>
  <c r="H4352"/>
  <c r="F4352"/>
  <c r="H4351"/>
  <c r="F4351"/>
  <c r="H4350"/>
  <c r="F4350"/>
  <c r="H4349"/>
  <c r="F4349"/>
  <c r="H4348"/>
  <c r="F4348"/>
  <c r="H4347"/>
  <c r="F4347"/>
  <c r="H4346"/>
  <c r="F4346"/>
  <c r="H4345"/>
  <c r="F4345"/>
  <c r="H4344"/>
  <c r="F4344"/>
  <c r="H4343"/>
  <c r="F4343"/>
  <c r="H4342"/>
  <c r="F4342"/>
  <c r="H4341"/>
  <c r="F4341"/>
  <c r="H4340"/>
  <c r="F4340"/>
  <c r="H4339"/>
  <c r="F4339"/>
  <c r="H4338"/>
  <c r="F4338"/>
  <c r="H4337"/>
  <c r="F4337"/>
  <c r="H4336"/>
  <c r="F4336"/>
  <c r="H4335"/>
  <c r="F4335"/>
  <c r="H4334"/>
  <c r="F4334"/>
  <c r="H4333"/>
  <c r="F4333"/>
  <c r="H4332"/>
  <c r="F4332"/>
  <c r="H4331"/>
  <c r="F4331"/>
  <c r="H4330"/>
  <c r="F4330"/>
  <c r="H4329"/>
  <c r="F4329"/>
  <c r="H4328"/>
  <c r="F4328"/>
  <c r="H4327"/>
  <c r="F4327"/>
  <c r="H4326"/>
  <c r="F4326"/>
  <c r="H4325"/>
  <c r="F4325"/>
  <c r="H4324"/>
  <c r="F4324"/>
  <c r="H4323"/>
  <c r="F4323"/>
  <c r="H4322"/>
  <c r="F4322"/>
  <c r="H4321"/>
  <c r="F4321"/>
  <c r="H4320"/>
  <c r="F4320"/>
  <c r="H4319"/>
  <c r="F4319"/>
  <c r="H4318"/>
  <c r="F4318"/>
  <c r="H4317"/>
  <c r="F4317"/>
  <c r="H4316"/>
  <c r="F4316"/>
  <c r="H4315"/>
  <c r="F4315"/>
  <c r="H4314"/>
  <c r="F4314"/>
  <c r="H4313"/>
  <c r="F4313"/>
  <c r="H4312"/>
  <c r="F4312"/>
  <c r="H4311"/>
  <c r="F4311"/>
  <c r="H4310"/>
  <c r="F4310"/>
  <c r="H4309"/>
  <c r="F4309"/>
  <c r="H4308"/>
  <c r="F4308"/>
  <c r="H4307"/>
  <c r="F4307"/>
  <c r="H4306"/>
  <c r="F4306"/>
  <c r="H4305"/>
  <c r="F4305"/>
  <c r="H4304"/>
  <c r="F4304"/>
  <c r="H4303"/>
  <c r="F4303"/>
  <c r="H4302"/>
  <c r="F4302"/>
  <c r="H4301"/>
  <c r="F4301"/>
  <c r="H4300"/>
  <c r="F4300"/>
  <c r="H4299"/>
  <c r="F4299"/>
  <c r="H4298"/>
  <c r="F4298"/>
  <c r="H4297"/>
  <c r="F4297"/>
  <c r="H4296"/>
  <c r="F4296"/>
  <c r="H4295"/>
  <c r="F4295"/>
  <c r="H4294"/>
  <c r="F4294"/>
  <c r="H4293"/>
  <c r="F4293"/>
  <c r="H4292"/>
  <c r="F4292"/>
  <c r="H4291"/>
  <c r="F4291"/>
  <c r="H4290"/>
  <c r="F4290"/>
  <c r="H4289"/>
  <c r="F4289"/>
  <c r="H4288"/>
  <c r="F4288"/>
  <c r="H4287"/>
  <c r="F4287"/>
  <c r="H4286"/>
  <c r="F4286"/>
  <c r="H4285"/>
  <c r="F4285"/>
  <c r="H4284"/>
  <c r="F4284"/>
  <c r="H4283"/>
  <c r="F4283"/>
  <c r="H4282"/>
  <c r="F4282"/>
  <c r="H4281"/>
  <c r="F4281"/>
  <c r="H4280"/>
  <c r="F4280"/>
  <c r="H4279"/>
  <c r="F4279"/>
  <c r="H4278"/>
  <c r="F4278"/>
  <c r="H4277"/>
  <c r="F4277"/>
  <c r="H4276"/>
  <c r="F4276"/>
  <c r="H4275"/>
  <c r="F4275"/>
  <c r="H4274"/>
  <c r="F4274"/>
  <c r="H4273"/>
  <c r="F4273"/>
  <c r="H4272"/>
  <c r="F4272"/>
  <c r="H4271"/>
  <c r="F4271"/>
  <c r="H4270"/>
  <c r="F4270"/>
  <c r="H4269"/>
  <c r="F4269"/>
  <c r="H4268"/>
  <c r="F4268"/>
  <c r="H4267"/>
  <c r="F4267"/>
  <c r="H4266"/>
  <c r="F4266"/>
  <c r="H4265"/>
  <c r="F4265"/>
  <c r="H4264"/>
  <c r="F4264"/>
  <c r="H4263"/>
  <c r="F4263"/>
  <c r="H4262"/>
  <c r="F4262"/>
  <c r="H4261"/>
  <c r="F4261"/>
  <c r="H4260"/>
  <c r="F4260"/>
  <c r="H4259"/>
  <c r="F4259"/>
  <c r="H4258"/>
  <c r="F4258"/>
  <c r="H4257"/>
  <c r="F4257"/>
  <c r="H4256"/>
  <c r="F4256"/>
  <c r="H4255"/>
  <c r="F4255"/>
  <c r="H4254"/>
  <c r="F4254"/>
  <c r="H4253"/>
  <c r="F4253"/>
  <c r="H4252"/>
  <c r="F4252"/>
  <c r="H4251"/>
  <c r="F4251"/>
  <c r="H4250"/>
  <c r="F4250"/>
  <c r="H4249"/>
  <c r="F4249"/>
  <c r="H4248"/>
  <c r="F4248"/>
  <c r="H4247"/>
  <c r="F4247"/>
  <c r="H4246"/>
  <c r="F4246"/>
  <c r="H4245"/>
  <c r="F4245"/>
  <c r="H4244"/>
  <c r="F4244"/>
  <c r="H4243"/>
  <c r="F4243"/>
  <c r="H4242"/>
  <c r="F4242"/>
  <c r="H4241"/>
  <c r="F4241"/>
  <c r="H4240"/>
  <c r="F4240"/>
  <c r="H4239"/>
  <c r="F4239"/>
  <c r="H4238"/>
  <c r="F4238"/>
  <c r="H4237"/>
  <c r="F4237"/>
  <c r="H4236"/>
  <c r="F4236"/>
  <c r="H4235"/>
  <c r="F4235"/>
  <c r="H4234"/>
  <c r="F4234"/>
  <c r="H4233"/>
  <c r="F4233"/>
  <c r="H4232"/>
  <c r="F4232"/>
  <c r="H4231"/>
  <c r="F4231"/>
  <c r="H4230"/>
  <c r="F4230"/>
  <c r="H4229"/>
  <c r="F4229"/>
  <c r="H4228"/>
  <c r="F4228"/>
  <c r="H4227"/>
  <c r="F4227"/>
  <c r="H4226"/>
  <c r="F4226"/>
  <c r="H4225"/>
  <c r="F4225"/>
  <c r="H4224"/>
  <c r="F4224"/>
  <c r="H4223"/>
  <c r="F4223"/>
  <c r="H4222"/>
  <c r="F4222"/>
  <c r="H4221"/>
  <c r="F4221"/>
  <c r="H4220"/>
  <c r="F4220"/>
  <c r="H4219"/>
  <c r="F4219"/>
  <c r="H4218"/>
  <c r="F4218"/>
  <c r="H4217"/>
  <c r="F4217"/>
  <c r="H4216"/>
  <c r="F4216"/>
  <c r="H4215"/>
  <c r="F4215"/>
  <c r="H4214"/>
  <c r="F4214"/>
  <c r="H4213"/>
  <c r="F4213"/>
  <c r="H4212"/>
  <c r="F4212"/>
  <c r="H4211"/>
  <c r="F4211"/>
  <c r="H4210"/>
  <c r="F4210"/>
  <c r="H4209"/>
  <c r="F4209"/>
  <c r="H4208"/>
  <c r="F4208"/>
  <c r="H4207"/>
  <c r="F4207"/>
  <c r="H4206"/>
  <c r="F4206"/>
  <c r="H4205"/>
  <c r="F4205"/>
  <c r="H4204"/>
  <c r="F4204"/>
  <c r="H4203"/>
  <c r="F4203"/>
  <c r="H4202"/>
  <c r="F4202"/>
  <c r="H4201"/>
  <c r="F4201"/>
  <c r="H4200"/>
  <c r="F4200"/>
  <c r="H4199"/>
  <c r="F4199"/>
  <c r="H4198"/>
  <c r="F4198"/>
  <c r="H4197"/>
  <c r="F4197"/>
  <c r="H4196"/>
  <c r="F4196"/>
  <c r="H4195"/>
  <c r="F4195"/>
  <c r="H4194"/>
  <c r="F4194"/>
  <c r="H4193"/>
  <c r="F4193"/>
  <c r="H4192"/>
  <c r="F4192"/>
  <c r="H4191"/>
  <c r="F4191"/>
  <c r="H4190"/>
  <c r="F4190"/>
  <c r="H4189"/>
  <c r="F4189"/>
  <c r="H4188"/>
  <c r="F4188"/>
  <c r="H4187"/>
  <c r="F4187"/>
  <c r="H4186"/>
  <c r="F4186"/>
  <c r="H4185"/>
  <c r="F4185"/>
  <c r="H4184"/>
  <c r="F4184"/>
  <c r="H4183"/>
  <c r="F4183"/>
  <c r="H4182"/>
  <c r="F4182"/>
  <c r="H4181"/>
  <c r="F4181"/>
  <c r="H4180"/>
  <c r="F4180"/>
  <c r="H4179"/>
  <c r="F4179"/>
  <c r="H4178"/>
  <c r="F4178"/>
  <c r="H4177"/>
  <c r="F4177"/>
  <c r="H4176"/>
  <c r="F4176"/>
  <c r="H4175"/>
  <c r="F4175"/>
  <c r="H4174"/>
  <c r="F4174"/>
  <c r="H4173"/>
  <c r="F4173"/>
  <c r="H4172"/>
  <c r="F4172"/>
  <c r="H4171"/>
  <c r="F4171"/>
  <c r="H4170"/>
  <c r="F4170"/>
  <c r="H4169"/>
  <c r="F4169"/>
  <c r="H4168"/>
  <c r="F4168"/>
  <c r="H4167"/>
  <c r="F4167"/>
  <c r="H4166"/>
  <c r="F4166"/>
  <c r="H4165"/>
  <c r="F4165"/>
  <c r="H4164"/>
  <c r="F4164"/>
  <c r="H4163"/>
  <c r="F4163"/>
  <c r="H4162"/>
  <c r="F4162"/>
  <c r="H4161"/>
  <c r="F4161"/>
  <c r="H4160"/>
  <c r="F4160"/>
  <c r="H4159"/>
  <c r="F4159"/>
  <c r="H4158"/>
  <c r="F4158"/>
  <c r="H4157"/>
  <c r="F4157"/>
  <c r="H4156"/>
  <c r="F4156"/>
  <c r="H4155"/>
  <c r="F4155"/>
  <c r="H4154"/>
  <c r="F4154"/>
  <c r="H4153"/>
  <c r="F4153"/>
  <c r="H4152"/>
  <c r="F4152"/>
  <c r="H4151"/>
  <c r="F4151"/>
  <c r="H4150"/>
  <c r="F4150"/>
  <c r="H4149"/>
  <c r="F4149"/>
  <c r="H4148"/>
  <c r="F4148"/>
  <c r="H4147"/>
  <c r="F4147"/>
  <c r="H4146"/>
  <c r="F4146"/>
  <c r="H4145"/>
  <c r="F4145"/>
  <c r="H4144"/>
  <c r="F4144"/>
  <c r="H4143"/>
  <c r="F4143"/>
  <c r="H4142"/>
  <c r="F4142"/>
  <c r="H4141"/>
  <c r="F4141"/>
  <c r="H4140"/>
  <c r="F4140"/>
  <c r="H4139"/>
  <c r="F4139"/>
  <c r="H4138"/>
  <c r="F4138"/>
  <c r="H4137"/>
  <c r="F4137"/>
  <c r="H4136"/>
  <c r="F4136"/>
  <c r="H4135"/>
  <c r="F4135"/>
  <c r="H4134"/>
  <c r="F4134"/>
  <c r="H4133"/>
  <c r="F4133"/>
  <c r="H4132"/>
  <c r="F4132"/>
  <c r="H4131"/>
  <c r="F4131"/>
  <c r="H4130"/>
  <c r="F4130"/>
  <c r="H4129"/>
  <c r="F4129"/>
  <c r="H4128"/>
  <c r="F4128"/>
  <c r="H4127"/>
  <c r="F4127"/>
  <c r="H4126"/>
  <c r="F4126"/>
  <c r="H4125"/>
  <c r="F4125"/>
  <c r="H4124"/>
  <c r="F4124"/>
  <c r="H4123"/>
  <c r="F4123"/>
  <c r="H4122"/>
  <c r="F4122"/>
  <c r="H4121"/>
  <c r="F4121"/>
  <c r="H4120"/>
  <c r="F4120"/>
  <c r="H4119"/>
  <c r="F4119"/>
  <c r="H4118"/>
  <c r="F4118"/>
  <c r="H4117"/>
  <c r="F4117"/>
  <c r="H4116"/>
  <c r="F4116"/>
  <c r="H4115"/>
  <c r="F4115"/>
  <c r="H4114"/>
  <c r="F4114"/>
  <c r="H4113"/>
  <c r="F4113"/>
  <c r="H4112"/>
  <c r="F4112"/>
  <c r="H4111"/>
  <c r="F4111"/>
  <c r="H4110"/>
  <c r="F4110"/>
  <c r="H4109"/>
  <c r="F4109"/>
  <c r="H4108"/>
  <c r="F4108"/>
  <c r="H4107"/>
  <c r="F4107"/>
  <c r="H4106"/>
  <c r="F4106"/>
  <c r="H4105"/>
  <c r="F4105"/>
  <c r="H4104"/>
  <c r="F4104"/>
  <c r="H4103"/>
  <c r="F4103"/>
  <c r="H4102"/>
  <c r="F4102"/>
  <c r="H4101"/>
  <c r="F4101"/>
  <c r="H4100"/>
  <c r="F4100"/>
  <c r="H4099"/>
  <c r="F4099"/>
  <c r="H4098"/>
  <c r="F4098"/>
  <c r="H4097"/>
  <c r="F4097"/>
  <c r="H4096"/>
  <c r="F4096"/>
  <c r="H4095"/>
  <c r="F4095"/>
  <c r="H4094"/>
  <c r="F4094"/>
  <c r="H4093"/>
  <c r="F4093"/>
  <c r="H4092"/>
  <c r="F4092"/>
  <c r="H4091"/>
  <c r="F4091"/>
  <c r="H4090"/>
  <c r="F4090"/>
  <c r="H4089"/>
  <c r="F4089"/>
  <c r="H4088"/>
  <c r="F4088"/>
  <c r="H4087"/>
  <c r="F4087"/>
  <c r="H4086"/>
  <c r="F4086"/>
  <c r="H4085"/>
  <c r="F4085"/>
  <c r="H4084"/>
  <c r="F4084"/>
  <c r="H4083"/>
  <c r="F4083"/>
  <c r="H4082"/>
  <c r="F4082"/>
  <c r="H4081"/>
  <c r="F4081"/>
  <c r="H4080"/>
  <c r="F4080"/>
  <c r="H4079"/>
  <c r="F4079"/>
  <c r="H4078"/>
  <c r="F4078"/>
  <c r="H4077"/>
  <c r="F4077"/>
  <c r="H4076"/>
  <c r="F4076"/>
  <c r="H4075"/>
  <c r="F4075"/>
  <c r="H4074"/>
  <c r="F4074"/>
  <c r="H4073"/>
  <c r="F4073"/>
  <c r="H4072"/>
  <c r="F4072"/>
  <c r="H4071"/>
  <c r="F4071"/>
  <c r="H4070"/>
  <c r="F4070"/>
  <c r="H4069"/>
  <c r="F4069"/>
  <c r="H4068"/>
  <c r="F4068"/>
  <c r="H4067"/>
  <c r="F4067"/>
  <c r="H4066"/>
  <c r="F4066"/>
  <c r="H4065"/>
  <c r="F4065"/>
  <c r="H4064"/>
  <c r="F4064"/>
  <c r="H4063"/>
  <c r="F4063"/>
  <c r="H4062"/>
  <c r="F4062"/>
  <c r="H4061"/>
  <c r="F4061"/>
  <c r="H4060"/>
  <c r="F4060"/>
  <c r="H4059"/>
  <c r="F4059"/>
  <c r="H4058"/>
  <c r="F4058"/>
  <c r="H4057"/>
  <c r="F4057"/>
  <c r="H4056"/>
  <c r="F4056"/>
  <c r="H4055"/>
  <c r="F4055"/>
  <c r="H4054"/>
  <c r="F4054"/>
  <c r="H4053"/>
  <c r="F4053"/>
  <c r="H4052"/>
  <c r="F4052"/>
  <c r="H4051"/>
  <c r="F4051"/>
  <c r="H4050"/>
  <c r="F4050"/>
  <c r="H4049"/>
  <c r="F4049"/>
  <c r="H4048"/>
  <c r="F4048"/>
  <c r="H4047"/>
  <c r="F4047"/>
  <c r="H4046"/>
  <c r="F4046"/>
  <c r="H4045"/>
  <c r="F4045"/>
  <c r="H4044"/>
  <c r="F4044"/>
  <c r="H4043"/>
  <c r="F4043"/>
  <c r="H4042"/>
  <c r="F4042"/>
  <c r="H4041"/>
  <c r="F4041"/>
  <c r="H4040"/>
  <c r="F4040"/>
  <c r="H4039"/>
  <c r="F4039"/>
  <c r="H4038"/>
  <c r="F4038"/>
  <c r="H4037"/>
  <c r="F4037"/>
  <c r="H4036"/>
  <c r="F4036"/>
  <c r="H4035"/>
  <c r="F4035"/>
  <c r="H4034"/>
  <c r="F4034"/>
  <c r="H4033"/>
  <c r="F4033"/>
  <c r="H4032"/>
  <c r="F4032"/>
  <c r="H4031"/>
  <c r="F4031"/>
  <c r="H4030"/>
  <c r="F4030"/>
  <c r="H4029"/>
  <c r="F4029"/>
  <c r="H4028"/>
  <c r="F4028"/>
  <c r="H4027"/>
  <c r="F4027"/>
  <c r="H4026"/>
  <c r="F4026"/>
  <c r="H4025"/>
  <c r="F4025"/>
  <c r="H4024"/>
  <c r="F4024"/>
  <c r="H4023"/>
  <c r="F4023"/>
  <c r="H4022"/>
  <c r="F4022"/>
  <c r="H4021"/>
  <c r="F4021"/>
  <c r="H4020"/>
  <c r="F4020"/>
  <c r="H4019"/>
  <c r="F4019"/>
  <c r="H4018"/>
  <c r="F4018"/>
  <c r="H4017"/>
  <c r="F4017"/>
  <c r="H4016"/>
  <c r="F4016"/>
  <c r="H4015"/>
  <c r="F4015"/>
  <c r="H4014"/>
  <c r="F4014"/>
  <c r="H4013"/>
  <c r="F4013"/>
  <c r="H4012"/>
  <c r="F4012"/>
  <c r="H4011"/>
  <c r="F4011"/>
  <c r="H4010"/>
  <c r="F4010"/>
  <c r="H4009"/>
  <c r="F4009"/>
  <c r="H4008"/>
  <c r="F4008"/>
  <c r="H4007"/>
  <c r="F4007"/>
  <c r="H4006"/>
  <c r="F4006"/>
  <c r="H4005"/>
  <c r="F4005"/>
  <c r="H4004"/>
  <c r="F4004"/>
  <c r="H4003"/>
  <c r="F4003"/>
  <c r="H4002"/>
  <c r="F4002"/>
  <c r="H4001"/>
  <c r="F4001"/>
  <c r="H4000"/>
  <c r="F4000"/>
  <c r="H3999"/>
  <c r="F3999"/>
  <c r="H3998"/>
  <c r="F3998"/>
  <c r="H3997"/>
  <c r="F3997"/>
  <c r="H3996"/>
  <c r="F3996"/>
  <c r="H3995"/>
  <c r="F3995"/>
  <c r="H3994"/>
  <c r="F3994"/>
  <c r="H3993"/>
  <c r="F3993"/>
  <c r="H3992"/>
  <c r="F3992"/>
  <c r="H3991"/>
  <c r="F3991"/>
  <c r="H3990"/>
  <c r="F3990"/>
  <c r="H3989"/>
  <c r="F3989"/>
  <c r="H3988"/>
  <c r="F3988"/>
  <c r="H3987"/>
  <c r="F3987"/>
  <c r="H3986"/>
  <c r="F3986"/>
  <c r="H3985"/>
  <c r="F3985"/>
  <c r="H3984"/>
  <c r="F3984"/>
  <c r="H3983"/>
  <c r="F3983"/>
  <c r="H3982"/>
  <c r="F3982"/>
  <c r="H3981"/>
  <c r="F3981"/>
  <c r="H3980"/>
  <c r="F3980"/>
  <c r="H3979"/>
  <c r="F3979"/>
  <c r="H3978"/>
  <c r="F3978"/>
  <c r="H3977"/>
  <c r="F3977"/>
  <c r="H3976"/>
  <c r="F3976"/>
  <c r="H3975"/>
  <c r="F3975"/>
  <c r="H3974"/>
  <c r="F3974"/>
  <c r="H3973"/>
  <c r="F3973"/>
  <c r="H3972"/>
  <c r="F3972"/>
  <c r="H3971"/>
  <c r="F3971"/>
  <c r="H3970"/>
  <c r="F3970"/>
  <c r="H3969"/>
  <c r="F3969"/>
  <c r="H3968"/>
  <c r="F3968"/>
  <c r="H3967"/>
  <c r="F3967"/>
  <c r="H3966"/>
  <c r="F3966"/>
  <c r="H3965"/>
  <c r="F3965"/>
  <c r="H3964"/>
  <c r="F3964"/>
  <c r="H3963"/>
  <c r="F3963"/>
  <c r="H3962"/>
  <c r="F3962"/>
  <c r="H3961"/>
  <c r="F3961"/>
  <c r="H3960"/>
  <c r="F3960"/>
  <c r="H3959"/>
  <c r="F3959"/>
  <c r="H3958"/>
  <c r="F3958"/>
  <c r="H3957"/>
  <c r="F3957"/>
  <c r="H3956"/>
  <c r="F3956"/>
  <c r="H3955"/>
  <c r="F3955"/>
  <c r="H3954"/>
  <c r="F3954"/>
  <c r="H3953"/>
  <c r="F3953"/>
  <c r="H3952"/>
  <c r="F3952"/>
  <c r="H3951"/>
  <c r="F3951"/>
  <c r="H3950"/>
  <c r="F3950"/>
  <c r="H3949"/>
  <c r="F3949"/>
  <c r="H3948"/>
  <c r="F3948"/>
  <c r="H3947"/>
  <c r="F3947"/>
  <c r="H3946"/>
  <c r="F3946"/>
  <c r="H3945"/>
  <c r="F3945"/>
  <c r="H3944"/>
  <c r="F3944"/>
  <c r="H3943"/>
  <c r="F3943"/>
  <c r="H3942"/>
  <c r="F3942"/>
  <c r="H3941"/>
  <c r="F3941"/>
  <c r="H3940"/>
  <c r="F3940"/>
  <c r="H3939"/>
  <c r="F3939"/>
  <c r="H3938"/>
  <c r="F3938"/>
  <c r="H3937"/>
  <c r="F3937"/>
  <c r="H3936"/>
  <c r="F3936"/>
  <c r="H3935"/>
  <c r="F3935"/>
  <c r="H3934"/>
  <c r="F3934"/>
  <c r="H3933"/>
  <c r="F3933"/>
  <c r="H3932"/>
  <c r="F3932"/>
  <c r="H3931"/>
  <c r="F3931"/>
  <c r="H3930"/>
  <c r="F3930"/>
  <c r="H3929"/>
  <c r="F3929"/>
  <c r="H3928"/>
  <c r="F3928"/>
  <c r="H3927"/>
  <c r="F3927"/>
  <c r="H3926"/>
  <c r="F3926"/>
  <c r="H3925"/>
  <c r="F3925"/>
  <c r="H3924"/>
  <c r="F3924"/>
  <c r="H3923"/>
  <c r="F3923"/>
  <c r="H3922"/>
  <c r="F3922"/>
  <c r="H3921"/>
  <c r="F3921"/>
  <c r="H3920"/>
  <c r="F3920"/>
  <c r="H3919"/>
  <c r="F3919"/>
  <c r="H3918"/>
  <c r="F3918"/>
  <c r="H3917"/>
  <c r="F3917"/>
  <c r="H3916"/>
  <c r="F3916"/>
  <c r="H3915"/>
  <c r="F3915"/>
  <c r="H3914"/>
  <c r="F3914"/>
  <c r="H3913"/>
  <c r="F3913"/>
  <c r="H3912"/>
  <c r="F3912"/>
  <c r="H3911"/>
  <c r="F3911"/>
  <c r="H3910"/>
  <c r="F3910"/>
  <c r="H3909"/>
  <c r="F3909"/>
  <c r="H3908"/>
  <c r="F3908"/>
  <c r="H3907"/>
  <c r="F3907"/>
  <c r="H3906"/>
  <c r="F3906"/>
  <c r="H3905"/>
  <c r="F3905"/>
  <c r="H3904"/>
  <c r="F3904"/>
  <c r="H3903"/>
  <c r="F3903"/>
  <c r="H3902"/>
  <c r="F3902"/>
  <c r="H3901"/>
  <c r="F3901"/>
  <c r="H3900"/>
  <c r="F3900"/>
  <c r="H3899"/>
  <c r="F3899"/>
  <c r="H3898"/>
  <c r="F3898"/>
  <c r="H3897"/>
  <c r="F3897"/>
  <c r="H3896"/>
  <c r="F3896"/>
  <c r="H3895"/>
  <c r="F3895"/>
  <c r="H3894"/>
  <c r="F3894"/>
  <c r="H3893"/>
  <c r="F3893"/>
  <c r="H3892"/>
  <c r="F3892"/>
  <c r="H3891"/>
  <c r="F3891"/>
  <c r="H3890"/>
  <c r="F3890"/>
  <c r="H3889"/>
  <c r="F3889"/>
  <c r="H3888"/>
  <c r="F3888"/>
  <c r="H3887"/>
  <c r="F3887"/>
  <c r="H3886"/>
  <c r="F3886"/>
  <c r="H3885"/>
  <c r="F3885"/>
  <c r="H3884"/>
  <c r="F3884"/>
  <c r="H3883"/>
  <c r="F3883"/>
  <c r="H3882"/>
  <c r="F3882"/>
  <c r="H3881"/>
  <c r="F3881"/>
  <c r="H3880"/>
  <c r="F3880"/>
  <c r="H3879"/>
  <c r="F3879"/>
  <c r="H3878"/>
  <c r="F3878"/>
  <c r="H3877"/>
  <c r="F3877"/>
  <c r="H3876"/>
  <c r="F3876"/>
  <c r="H3875"/>
  <c r="F3875"/>
  <c r="H3874"/>
  <c r="F3874"/>
  <c r="H3873"/>
  <c r="F3873"/>
  <c r="H3872"/>
  <c r="F3872"/>
  <c r="H3871"/>
  <c r="F3871"/>
  <c r="H3870"/>
  <c r="F3870"/>
  <c r="H3869"/>
  <c r="F3869"/>
  <c r="H3868"/>
  <c r="F3868"/>
  <c r="H3867"/>
  <c r="F3867"/>
  <c r="H3866"/>
  <c r="F3866"/>
  <c r="H3865"/>
  <c r="F3865"/>
  <c r="H3864"/>
  <c r="F3864"/>
  <c r="H3863"/>
  <c r="F3863"/>
  <c r="H3862"/>
  <c r="F3862"/>
  <c r="H3861"/>
  <c r="F3861"/>
  <c r="H3860"/>
  <c r="F3860"/>
  <c r="H3859"/>
  <c r="F3859"/>
  <c r="H3858"/>
  <c r="F3858"/>
  <c r="H3857"/>
  <c r="F3857"/>
  <c r="H3856"/>
  <c r="F3856"/>
  <c r="H3855"/>
  <c r="F3855"/>
  <c r="H3854"/>
  <c r="F3854"/>
  <c r="H3853"/>
  <c r="F3853"/>
  <c r="H3852"/>
  <c r="F3852"/>
  <c r="H3851"/>
  <c r="F3851"/>
  <c r="H3850"/>
  <c r="F3850"/>
  <c r="H3849"/>
  <c r="F3849"/>
  <c r="H3848"/>
  <c r="F3848"/>
  <c r="H3847"/>
  <c r="F3847"/>
  <c r="H3846"/>
  <c r="F3846"/>
  <c r="H3845"/>
  <c r="F3845"/>
  <c r="H3844"/>
  <c r="F3844"/>
  <c r="H3843"/>
  <c r="F3843"/>
  <c r="H3842"/>
  <c r="F3842"/>
  <c r="H3841"/>
  <c r="F3841"/>
  <c r="H3840"/>
  <c r="F3840"/>
  <c r="H3839"/>
  <c r="F3839"/>
  <c r="H3838"/>
  <c r="F3838"/>
  <c r="H3837"/>
  <c r="F3837"/>
  <c r="H3836"/>
  <c r="F3836"/>
  <c r="H3835"/>
  <c r="F3835"/>
  <c r="H3834"/>
  <c r="F3834"/>
  <c r="H3833"/>
  <c r="F3833"/>
  <c r="H3832"/>
  <c r="F3832"/>
  <c r="H3831"/>
  <c r="F3831"/>
  <c r="H3830"/>
  <c r="F3830"/>
  <c r="H3829"/>
  <c r="F3829"/>
  <c r="H3828"/>
  <c r="F3828"/>
  <c r="H3827"/>
  <c r="F3827"/>
  <c r="H3826"/>
  <c r="F3826"/>
  <c r="H3825"/>
  <c r="F3825"/>
  <c r="H3824"/>
  <c r="F3824"/>
  <c r="H3823"/>
  <c r="F3823"/>
  <c r="H3822"/>
  <c r="F3822"/>
  <c r="H3821"/>
  <c r="F3821"/>
  <c r="H3820"/>
  <c r="F3820"/>
  <c r="H3819"/>
  <c r="F3819"/>
  <c r="H3818"/>
  <c r="F3818"/>
  <c r="H3817"/>
  <c r="F3817"/>
  <c r="H3816"/>
  <c r="F3816"/>
  <c r="H3815"/>
  <c r="F3815"/>
  <c r="H3814"/>
  <c r="F3814"/>
  <c r="H3813"/>
  <c r="F3813"/>
  <c r="H3812"/>
  <c r="F3812"/>
  <c r="H3811"/>
  <c r="F3811"/>
  <c r="H3810"/>
  <c r="F3810"/>
  <c r="H3809"/>
  <c r="F3809"/>
  <c r="H3808"/>
  <c r="F3808"/>
  <c r="H3807"/>
  <c r="F3807"/>
  <c r="H3806"/>
  <c r="F3806"/>
  <c r="H3805"/>
  <c r="F3805"/>
  <c r="H3804"/>
  <c r="F3804"/>
  <c r="H3803"/>
  <c r="F3803"/>
  <c r="H3802"/>
  <c r="F3802"/>
  <c r="H3801"/>
  <c r="F3801"/>
  <c r="H3800"/>
  <c r="F3800"/>
  <c r="H3799"/>
  <c r="F3799"/>
  <c r="H3798"/>
  <c r="F3798"/>
  <c r="H3797"/>
  <c r="F3797"/>
  <c r="H3796"/>
  <c r="F3796"/>
  <c r="H3795"/>
  <c r="F3795"/>
  <c r="H3794"/>
  <c r="F3794"/>
  <c r="H3793"/>
  <c r="F3793"/>
  <c r="H3792"/>
  <c r="F3792"/>
  <c r="H3791"/>
  <c r="F3791"/>
  <c r="H3790"/>
  <c r="F3790"/>
  <c r="H3789"/>
  <c r="F3789"/>
  <c r="H3788"/>
  <c r="F3788"/>
  <c r="H3787"/>
  <c r="F3787"/>
  <c r="H3786"/>
  <c r="F3786"/>
  <c r="H3785"/>
  <c r="F3785"/>
  <c r="H3784"/>
  <c r="F3784"/>
  <c r="H3783"/>
  <c r="F3783"/>
  <c r="H3782"/>
  <c r="F3782"/>
  <c r="H3781"/>
  <c r="F3781"/>
  <c r="H3780"/>
  <c r="F3780"/>
  <c r="H3779"/>
  <c r="F3779"/>
  <c r="H3778"/>
  <c r="F3778"/>
  <c r="H3777"/>
  <c r="F3777"/>
  <c r="H3776"/>
  <c r="F3776"/>
  <c r="H3775"/>
  <c r="F3775"/>
  <c r="H3774"/>
  <c r="F3774"/>
  <c r="H3773"/>
  <c r="F3773"/>
  <c r="H3772"/>
  <c r="F3772"/>
  <c r="H3771"/>
  <c r="F3771"/>
  <c r="H3770"/>
  <c r="F3770"/>
  <c r="H3769"/>
  <c r="F3769"/>
  <c r="H3768"/>
  <c r="F3768"/>
  <c r="H3767"/>
  <c r="F3767"/>
  <c r="H3766"/>
  <c r="F3766"/>
  <c r="H3765"/>
  <c r="F3765"/>
  <c r="H3764"/>
  <c r="F3764"/>
  <c r="H3763"/>
  <c r="F3763"/>
  <c r="H3762"/>
  <c r="F3762"/>
  <c r="H3761"/>
  <c r="F3761"/>
  <c r="H3760"/>
  <c r="F3760"/>
  <c r="H3759"/>
  <c r="F3759"/>
  <c r="H3758"/>
  <c r="F3758"/>
  <c r="H3757"/>
  <c r="F3757"/>
  <c r="H3756"/>
  <c r="F3756"/>
  <c r="H3755"/>
  <c r="F3755"/>
  <c r="H3754"/>
  <c r="F3754"/>
  <c r="H3753"/>
  <c r="F3753"/>
  <c r="H3752"/>
  <c r="F3752"/>
  <c r="H3751"/>
  <c r="F3751"/>
  <c r="H3750"/>
  <c r="F3750"/>
  <c r="H3749"/>
  <c r="F3749"/>
  <c r="H3748"/>
  <c r="F3748"/>
  <c r="H3747"/>
  <c r="F3747"/>
  <c r="H3746"/>
  <c r="F3746"/>
  <c r="H3745"/>
  <c r="F3745"/>
  <c r="H3744"/>
  <c r="F3744"/>
  <c r="H3743"/>
  <c r="F3743"/>
  <c r="H3742"/>
  <c r="F3742"/>
  <c r="H3741"/>
  <c r="F3741"/>
  <c r="H3740"/>
  <c r="F3740"/>
  <c r="H3739"/>
  <c r="F3739"/>
  <c r="H3738"/>
  <c r="F3738"/>
  <c r="H3737"/>
  <c r="F3737"/>
  <c r="H3736"/>
  <c r="F3736"/>
  <c r="H3735"/>
  <c r="F3735"/>
  <c r="H3734"/>
  <c r="F3734"/>
  <c r="H3733"/>
  <c r="F3733"/>
  <c r="H3732"/>
  <c r="F3732"/>
  <c r="H3731"/>
  <c r="F3731"/>
  <c r="H3730"/>
  <c r="F3730"/>
  <c r="H3729"/>
  <c r="F3729"/>
  <c r="H3728"/>
  <c r="F3728"/>
  <c r="H3727"/>
  <c r="F3727"/>
  <c r="H3726"/>
  <c r="F3726"/>
  <c r="H3725"/>
  <c r="F3725"/>
  <c r="H3724"/>
  <c r="F3724"/>
  <c r="H3723"/>
  <c r="F3723"/>
  <c r="H3722"/>
  <c r="F3722"/>
  <c r="H3721"/>
  <c r="F3721"/>
  <c r="H3720"/>
  <c r="F3720"/>
  <c r="H3719"/>
  <c r="F3719"/>
  <c r="H3718"/>
  <c r="F3718"/>
  <c r="H3717"/>
  <c r="F3717"/>
  <c r="H3716"/>
  <c r="F3716"/>
  <c r="H3715"/>
  <c r="F3715"/>
  <c r="H3714"/>
  <c r="F3714"/>
  <c r="H3713"/>
  <c r="F3713"/>
  <c r="H3712"/>
  <c r="F3712"/>
  <c r="H3711"/>
  <c r="F3711"/>
  <c r="H3710"/>
  <c r="F3710"/>
  <c r="H3709"/>
  <c r="F3709"/>
  <c r="H3708"/>
  <c r="F3708"/>
  <c r="H3707"/>
  <c r="F3707"/>
  <c r="H3706"/>
  <c r="F3706"/>
  <c r="H3705"/>
  <c r="F3705"/>
  <c r="H3704"/>
  <c r="F3704"/>
  <c r="H3703"/>
  <c r="F3703"/>
  <c r="H3702"/>
  <c r="F3702"/>
  <c r="H3701"/>
  <c r="F3701"/>
  <c r="H3700"/>
  <c r="F3700"/>
  <c r="H3699"/>
  <c r="F3699"/>
  <c r="H3698"/>
  <c r="F3698"/>
  <c r="H3697"/>
  <c r="F3697"/>
  <c r="H3696"/>
  <c r="F3696"/>
  <c r="H3695"/>
  <c r="F3695"/>
  <c r="H3694"/>
  <c r="F3694"/>
  <c r="H3693"/>
  <c r="F3693"/>
  <c r="H3692"/>
  <c r="F3692"/>
  <c r="H3691"/>
  <c r="F3691"/>
  <c r="H3690"/>
  <c r="F3690"/>
  <c r="H3689"/>
  <c r="F3689"/>
  <c r="H3688"/>
  <c r="F3688"/>
  <c r="H3687"/>
  <c r="F3687"/>
  <c r="H3686"/>
  <c r="F3686"/>
  <c r="H3685"/>
  <c r="F3685"/>
  <c r="H3684"/>
  <c r="F3684"/>
  <c r="H3683"/>
  <c r="F3683"/>
  <c r="H3682"/>
  <c r="F3682"/>
  <c r="H3681"/>
  <c r="F3681"/>
  <c r="H3680"/>
  <c r="F3680"/>
  <c r="H3679"/>
  <c r="F3679"/>
  <c r="H3678"/>
  <c r="F3678"/>
  <c r="H3677"/>
  <c r="F3677"/>
  <c r="H3676"/>
  <c r="F3676"/>
  <c r="H3675"/>
  <c r="F3675"/>
  <c r="H3674"/>
  <c r="F3674"/>
  <c r="H3673"/>
  <c r="F3673"/>
  <c r="H3672"/>
  <c r="F3672"/>
  <c r="H3671"/>
  <c r="F3671"/>
  <c r="H3670"/>
  <c r="F3670"/>
  <c r="H3669"/>
  <c r="F3669"/>
  <c r="H3668"/>
  <c r="F3668"/>
  <c r="H3667"/>
  <c r="F3667"/>
  <c r="H3666"/>
  <c r="F3666"/>
  <c r="H3665"/>
  <c r="F3665"/>
  <c r="H3664"/>
  <c r="F3664"/>
  <c r="H3663"/>
  <c r="F3663"/>
  <c r="H3662"/>
  <c r="F3662"/>
  <c r="H3661"/>
  <c r="F3661"/>
  <c r="H3660"/>
  <c r="F3660"/>
  <c r="H3659"/>
  <c r="F3659"/>
  <c r="H3658"/>
  <c r="F3658"/>
  <c r="H3657"/>
  <c r="F3657"/>
  <c r="H3656"/>
  <c r="F3656"/>
  <c r="H3655"/>
  <c r="F3655"/>
  <c r="H3654"/>
  <c r="F3654"/>
  <c r="H3653"/>
  <c r="F3653"/>
  <c r="H3652"/>
  <c r="F3652"/>
  <c r="H3651"/>
  <c r="F3651"/>
  <c r="H3650"/>
  <c r="F3650"/>
  <c r="H3649"/>
  <c r="F3649"/>
  <c r="H3648"/>
  <c r="F3648"/>
  <c r="H3647"/>
  <c r="F3647"/>
  <c r="H3646"/>
  <c r="F3646"/>
  <c r="H3645"/>
  <c r="F3645"/>
  <c r="H3644"/>
  <c r="F3644"/>
  <c r="H3643"/>
  <c r="F3643"/>
  <c r="H3642"/>
  <c r="F3642"/>
  <c r="H3641"/>
  <c r="F3641"/>
  <c r="H3640"/>
  <c r="F3640"/>
  <c r="H3639"/>
  <c r="F3639"/>
  <c r="H3638"/>
  <c r="F3638"/>
  <c r="H3637"/>
  <c r="F3637"/>
  <c r="H3636"/>
  <c r="F3636"/>
  <c r="H3635"/>
  <c r="F3635"/>
  <c r="H3634"/>
  <c r="F3634"/>
  <c r="H3633"/>
  <c r="F3633"/>
  <c r="H3632"/>
  <c r="F3632"/>
  <c r="H3631"/>
  <c r="F3631"/>
  <c r="H3630"/>
  <c r="F3630"/>
  <c r="H3629"/>
  <c r="F3629"/>
  <c r="H3628"/>
  <c r="F3628"/>
  <c r="H3627"/>
  <c r="F3627"/>
  <c r="H3626"/>
  <c r="F3626"/>
  <c r="H3625"/>
  <c r="F3625"/>
  <c r="H3624"/>
  <c r="F3624"/>
  <c r="H3623"/>
  <c r="F3623"/>
  <c r="H3622"/>
  <c r="F3622"/>
  <c r="H3621"/>
  <c r="F3621"/>
  <c r="H3620"/>
  <c r="F3620"/>
  <c r="H3619"/>
  <c r="F3619"/>
  <c r="H3618"/>
  <c r="F3618"/>
  <c r="H3617"/>
  <c r="F3617"/>
  <c r="H3616"/>
  <c r="F3616"/>
  <c r="H3615"/>
  <c r="F3615"/>
  <c r="H3614"/>
  <c r="F3614"/>
  <c r="H3613"/>
  <c r="F3613"/>
  <c r="H3612"/>
  <c r="F3612"/>
  <c r="H3611"/>
  <c r="F3611"/>
  <c r="H3610"/>
  <c r="F3610"/>
  <c r="H3609"/>
  <c r="F3609"/>
  <c r="H3608"/>
  <c r="F3608"/>
  <c r="H3607"/>
  <c r="F3607"/>
  <c r="H3606"/>
  <c r="F3606"/>
  <c r="H3605"/>
  <c r="F3605"/>
  <c r="H3604"/>
  <c r="F3604"/>
  <c r="H3603"/>
  <c r="F3603"/>
  <c r="H3602"/>
  <c r="F3602"/>
  <c r="H3601"/>
  <c r="F3601"/>
  <c r="H3600"/>
  <c r="F3600"/>
  <c r="H3599"/>
  <c r="F3599"/>
  <c r="H3598"/>
  <c r="F3598"/>
  <c r="H3597"/>
  <c r="F3597"/>
  <c r="H3596"/>
  <c r="F3596"/>
  <c r="H3595"/>
  <c r="F3595"/>
  <c r="H3594"/>
  <c r="F3594"/>
  <c r="H3593"/>
  <c r="F3593"/>
  <c r="H3592"/>
  <c r="F3592"/>
  <c r="H3591"/>
  <c r="F3591"/>
  <c r="H3590"/>
  <c r="F3590"/>
  <c r="H3589"/>
  <c r="F3589"/>
  <c r="H3588"/>
  <c r="F3588"/>
  <c r="H3587"/>
  <c r="F3587"/>
  <c r="H3586"/>
  <c r="F3586"/>
  <c r="H3585"/>
  <c r="F3585"/>
  <c r="H3584"/>
  <c r="F3584"/>
  <c r="H3583"/>
  <c r="F3583"/>
  <c r="H3582"/>
  <c r="F3582"/>
  <c r="H3581"/>
  <c r="F3581"/>
  <c r="H3580"/>
  <c r="F3580"/>
  <c r="H3579"/>
  <c r="F3579"/>
  <c r="H3578"/>
  <c r="F3578"/>
  <c r="H3577"/>
  <c r="F3577"/>
  <c r="H3576"/>
  <c r="F3576"/>
  <c r="H3575"/>
  <c r="F3575"/>
  <c r="H3574"/>
  <c r="F3574"/>
  <c r="H3573"/>
  <c r="F3573"/>
  <c r="H3572"/>
  <c r="F3572"/>
  <c r="H3571"/>
  <c r="F3571"/>
  <c r="H3570"/>
  <c r="F3570"/>
  <c r="H3569"/>
  <c r="F3569"/>
  <c r="H3568"/>
  <c r="F3568"/>
  <c r="H3567"/>
  <c r="F3567"/>
  <c r="H3566"/>
  <c r="F3566"/>
  <c r="H3565"/>
  <c r="F3565"/>
  <c r="H3564"/>
  <c r="F3564"/>
  <c r="H3563"/>
  <c r="F3563"/>
  <c r="H3562"/>
  <c r="F3562"/>
  <c r="H3561"/>
  <c r="F3561"/>
  <c r="H3560"/>
  <c r="F3560"/>
  <c r="H3559"/>
  <c r="F3559"/>
  <c r="H3558"/>
  <c r="F3558"/>
  <c r="H3557"/>
  <c r="F3557"/>
  <c r="H3556"/>
  <c r="F3556"/>
  <c r="H3555"/>
  <c r="F3555"/>
  <c r="H3554"/>
  <c r="F3554"/>
  <c r="H3553"/>
  <c r="F3553"/>
  <c r="H3552"/>
  <c r="F3552"/>
  <c r="H3551"/>
  <c r="F3551"/>
  <c r="H3550"/>
  <c r="F3550"/>
  <c r="H3549"/>
  <c r="F3549"/>
  <c r="H3548"/>
  <c r="F3548"/>
  <c r="H3547"/>
  <c r="F3547"/>
  <c r="H3546"/>
  <c r="F3546"/>
  <c r="H3545"/>
  <c r="F3545"/>
  <c r="H3544"/>
  <c r="F3544"/>
  <c r="H3543"/>
  <c r="F3543"/>
  <c r="H3542"/>
  <c r="F3542"/>
  <c r="H3541"/>
  <c r="F3541"/>
  <c r="H3540"/>
  <c r="F3540"/>
  <c r="H3539"/>
  <c r="F3539"/>
  <c r="H3538"/>
  <c r="F3538"/>
  <c r="H3537"/>
  <c r="F3537"/>
  <c r="H3536"/>
  <c r="F3536"/>
  <c r="H3535"/>
  <c r="F3535"/>
  <c r="H3534"/>
  <c r="F3534"/>
  <c r="H3533"/>
  <c r="F3533"/>
  <c r="H3532"/>
  <c r="F3532"/>
  <c r="H3531"/>
  <c r="F3531"/>
  <c r="H3530"/>
  <c r="F3530"/>
  <c r="H3529"/>
  <c r="F3529"/>
  <c r="H3528"/>
  <c r="F3528"/>
  <c r="H3527"/>
  <c r="F3527"/>
  <c r="H3526"/>
  <c r="F3526"/>
  <c r="H3525"/>
  <c r="F3525"/>
  <c r="H3524"/>
  <c r="F3524"/>
  <c r="H3523"/>
  <c r="F3523"/>
  <c r="H3522"/>
  <c r="F3522"/>
  <c r="H3521"/>
  <c r="F3521"/>
  <c r="H3520"/>
  <c r="F3520"/>
  <c r="H3519"/>
  <c r="F3519"/>
  <c r="H3518"/>
  <c r="F3518"/>
  <c r="H3517"/>
  <c r="F3517"/>
  <c r="H3516"/>
  <c r="F3516"/>
  <c r="H3515"/>
  <c r="F3515"/>
  <c r="H3514"/>
  <c r="F3514"/>
  <c r="H3513"/>
  <c r="F3513"/>
  <c r="H3512"/>
  <c r="F3512"/>
  <c r="H3511"/>
  <c r="F3511"/>
  <c r="H3510"/>
  <c r="F3510"/>
  <c r="H3509"/>
  <c r="F3509"/>
  <c r="H3508"/>
  <c r="F3508"/>
  <c r="H3507"/>
  <c r="F3507"/>
  <c r="H3506"/>
  <c r="F3506"/>
  <c r="H3505"/>
  <c r="F3505"/>
  <c r="H3504"/>
  <c r="F3504"/>
  <c r="H3503"/>
  <c r="F3503"/>
  <c r="H3502"/>
  <c r="F3502"/>
  <c r="H3501"/>
  <c r="F3501"/>
  <c r="H3500"/>
  <c r="F3500"/>
  <c r="H3499"/>
  <c r="F3499"/>
  <c r="H3498"/>
  <c r="F3498"/>
  <c r="H3497"/>
  <c r="F3497"/>
  <c r="H3496"/>
  <c r="F3496"/>
  <c r="H3495"/>
  <c r="F3495"/>
  <c r="H3494"/>
  <c r="F3494"/>
  <c r="H3493"/>
  <c r="F3493"/>
  <c r="H3492"/>
  <c r="F3492"/>
  <c r="H3491"/>
  <c r="F3491"/>
  <c r="H3490"/>
  <c r="F3490"/>
  <c r="H3489"/>
  <c r="F3489"/>
  <c r="H3488"/>
  <c r="F3488"/>
  <c r="H3487"/>
  <c r="F3487"/>
  <c r="H3486"/>
  <c r="F3486"/>
  <c r="H3485"/>
  <c r="F3485"/>
  <c r="H3484"/>
  <c r="F3484"/>
  <c r="H3483"/>
  <c r="F3483"/>
  <c r="H3482"/>
  <c r="F3482"/>
  <c r="H3481"/>
  <c r="F3481"/>
  <c r="H3480"/>
  <c r="F3480"/>
  <c r="H3479"/>
  <c r="F3479"/>
  <c r="H3478"/>
  <c r="F3478"/>
  <c r="H3477"/>
  <c r="F3477"/>
  <c r="H3476"/>
  <c r="F3476"/>
  <c r="H3475"/>
  <c r="F3475"/>
  <c r="H3474"/>
  <c r="F3474"/>
  <c r="H3473"/>
  <c r="F3473"/>
  <c r="H3472"/>
  <c r="F3472"/>
  <c r="H3471"/>
  <c r="F3471"/>
  <c r="H3470"/>
  <c r="F3470"/>
  <c r="H3469"/>
  <c r="F3469"/>
  <c r="H3468"/>
  <c r="F3468"/>
  <c r="H3467"/>
  <c r="F3467"/>
  <c r="H3466"/>
  <c r="F3466"/>
  <c r="H3465"/>
  <c r="F3465"/>
  <c r="H3464"/>
  <c r="F3464"/>
  <c r="H3463"/>
  <c r="F3463"/>
  <c r="H3462"/>
  <c r="F3462"/>
  <c r="H3461"/>
  <c r="F3461"/>
  <c r="H3460"/>
  <c r="F3460"/>
  <c r="H3459"/>
  <c r="F3459"/>
  <c r="H3458"/>
  <c r="F3458"/>
  <c r="H3457"/>
  <c r="F3457"/>
  <c r="H3456"/>
  <c r="F3456"/>
  <c r="H3455"/>
  <c r="F3455"/>
  <c r="H3454"/>
  <c r="F3454"/>
  <c r="H3453"/>
  <c r="F3453"/>
  <c r="H3452"/>
  <c r="F3452"/>
  <c r="H3451"/>
  <c r="F3451"/>
  <c r="H3450"/>
  <c r="F3450"/>
  <c r="H3449"/>
  <c r="F3449"/>
  <c r="H3448"/>
  <c r="F3448"/>
  <c r="H3447"/>
  <c r="F3447"/>
  <c r="H3446"/>
  <c r="F3446"/>
  <c r="H3445"/>
  <c r="F3445"/>
  <c r="H3444"/>
  <c r="F3444"/>
  <c r="H3443"/>
  <c r="F3443"/>
  <c r="H3442"/>
  <c r="F3442"/>
  <c r="H3441"/>
  <c r="F3441"/>
  <c r="H3440"/>
  <c r="F3440"/>
  <c r="H3439"/>
  <c r="F3439"/>
  <c r="H3438"/>
  <c r="F3438"/>
  <c r="H3437"/>
  <c r="F3437"/>
  <c r="H3436"/>
  <c r="F3436"/>
  <c r="H3435"/>
  <c r="F3435"/>
  <c r="H3434"/>
  <c r="F3434"/>
  <c r="H3433"/>
  <c r="F3433"/>
  <c r="H3432"/>
  <c r="F3432"/>
  <c r="H3431"/>
  <c r="F3431"/>
  <c r="H3430"/>
  <c r="F3430"/>
  <c r="H3429"/>
  <c r="F3429"/>
  <c r="H3428"/>
  <c r="F3428"/>
  <c r="H3427"/>
  <c r="F3427"/>
  <c r="H3426"/>
  <c r="F3426"/>
  <c r="H3425"/>
  <c r="F3425"/>
  <c r="H3424"/>
  <c r="F3424"/>
  <c r="H3423"/>
  <c r="F3423"/>
  <c r="H3422"/>
  <c r="F3422"/>
  <c r="H3421"/>
  <c r="F3421"/>
  <c r="H3420"/>
  <c r="F3420"/>
  <c r="H3419"/>
  <c r="F3419"/>
  <c r="H3418"/>
  <c r="F3418"/>
  <c r="H3417"/>
  <c r="F3417"/>
  <c r="H3416"/>
  <c r="F3416"/>
  <c r="H3415"/>
  <c r="F3415"/>
  <c r="H3414"/>
  <c r="F3414"/>
  <c r="H3413"/>
  <c r="F3413"/>
  <c r="H3412"/>
  <c r="F3412"/>
  <c r="H3411"/>
  <c r="F3411"/>
  <c r="H3410"/>
  <c r="F3410"/>
  <c r="H3409"/>
  <c r="F3409"/>
  <c r="H3408"/>
  <c r="F3408"/>
  <c r="H3407"/>
  <c r="F3407"/>
  <c r="H3406"/>
  <c r="F3406"/>
  <c r="H3405"/>
  <c r="F3405"/>
  <c r="H3404"/>
  <c r="F3404"/>
  <c r="H3403"/>
  <c r="F3403"/>
  <c r="H3402"/>
  <c r="F3402"/>
  <c r="H3401"/>
  <c r="F3401"/>
  <c r="H3400"/>
  <c r="F3400"/>
  <c r="H3399"/>
  <c r="F3399"/>
  <c r="H3398"/>
  <c r="F3398"/>
  <c r="H3397"/>
  <c r="F3397"/>
  <c r="H3396"/>
  <c r="F3396"/>
  <c r="H3395"/>
  <c r="F3395"/>
  <c r="H3394"/>
  <c r="F3394"/>
  <c r="H3393"/>
  <c r="F3393"/>
  <c r="H3392"/>
  <c r="F3392"/>
  <c r="H3391"/>
  <c r="F3391"/>
  <c r="H3390"/>
  <c r="F3390"/>
  <c r="H3389"/>
  <c r="F3389"/>
  <c r="H3388"/>
  <c r="F3388"/>
  <c r="H3387"/>
  <c r="F3387"/>
  <c r="H3386"/>
  <c r="F3386"/>
  <c r="H3385"/>
  <c r="F3385"/>
  <c r="H3384"/>
  <c r="F3384"/>
  <c r="H3383"/>
  <c r="F3383"/>
  <c r="H3382"/>
  <c r="F3382"/>
  <c r="H3381"/>
  <c r="F3381"/>
  <c r="H3380"/>
  <c r="F3380"/>
  <c r="H3379"/>
  <c r="F3379"/>
  <c r="H3378"/>
  <c r="F3378"/>
  <c r="H3377"/>
  <c r="F3377"/>
  <c r="H3376"/>
  <c r="F3376"/>
  <c r="H3375"/>
  <c r="F3375"/>
  <c r="H3374"/>
  <c r="F3374"/>
  <c r="H3373"/>
  <c r="F3373"/>
  <c r="H3372"/>
  <c r="F3372"/>
  <c r="H3371"/>
  <c r="F3371"/>
  <c r="H3370"/>
  <c r="F3370"/>
  <c r="H3369"/>
  <c r="F3369"/>
  <c r="H3368"/>
  <c r="F3368"/>
  <c r="H3367"/>
  <c r="F3367"/>
  <c r="H3366"/>
  <c r="F3366"/>
  <c r="H3365"/>
  <c r="F3365"/>
  <c r="H3364"/>
  <c r="F3364"/>
  <c r="H3363"/>
  <c r="F3363"/>
  <c r="H3362"/>
  <c r="F3362"/>
  <c r="H3361"/>
  <c r="F3361"/>
  <c r="H3360"/>
  <c r="F3360"/>
  <c r="H3359"/>
  <c r="F3359"/>
  <c r="H3358"/>
  <c r="F3358"/>
  <c r="H3357"/>
  <c r="F3357"/>
  <c r="H3356"/>
  <c r="F3356"/>
  <c r="H3355"/>
  <c r="F3355"/>
  <c r="H3354"/>
  <c r="F3354"/>
  <c r="H3353"/>
  <c r="F3353"/>
  <c r="H3352"/>
  <c r="F3352"/>
  <c r="H3351"/>
  <c r="F3351"/>
  <c r="H3350"/>
  <c r="F3350"/>
  <c r="H3349"/>
  <c r="F3349"/>
  <c r="H3348"/>
  <c r="F3348"/>
  <c r="H3347"/>
  <c r="F3347"/>
  <c r="H3346"/>
  <c r="F3346"/>
  <c r="H3345"/>
  <c r="F3345"/>
  <c r="H3344"/>
  <c r="F3344"/>
  <c r="H3343"/>
  <c r="F3343"/>
  <c r="H3342"/>
  <c r="F3342"/>
  <c r="H3341"/>
  <c r="F3341"/>
  <c r="H3340"/>
  <c r="F3340"/>
  <c r="H3339"/>
  <c r="F3339"/>
  <c r="H3338"/>
  <c r="F3338"/>
  <c r="H3337"/>
  <c r="F3337"/>
  <c r="H3336"/>
  <c r="F3336"/>
  <c r="H3335"/>
  <c r="F3335"/>
  <c r="H3334"/>
  <c r="F3334"/>
  <c r="H3333"/>
  <c r="F3333"/>
  <c r="H3332"/>
  <c r="F3332"/>
  <c r="H3331"/>
  <c r="F3331"/>
  <c r="H3330"/>
  <c r="F3330"/>
  <c r="H3329"/>
  <c r="F3329"/>
  <c r="H3328"/>
  <c r="F3328"/>
  <c r="H3327"/>
  <c r="F3327"/>
  <c r="H3326"/>
  <c r="F3326"/>
  <c r="H3325"/>
  <c r="F3325"/>
  <c r="H3324"/>
  <c r="F3324"/>
  <c r="H3323"/>
  <c r="F3323"/>
  <c r="H3322"/>
  <c r="F3322"/>
  <c r="H3321"/>
  <c r="F3321"/>
  <c r="H3320"/>
  <c r="F3320"/>
  <c r="H3319"/>
  <c r="F3319"/>
  <c r="H3318"/>
  <c r="F3318"/>
  <c r="H3317"/>
  <c r="F3317"/>
  <c r="H3316"/>
  <c r="F3316"/>
  <c r="H3315"/>
  <c r="F3315"/>
  <c r="H3314"/>
  <c r="F3314"/>
  <c r="H3313"/>
  <c r="F3313"/>
  <c r="H3312"/>
  <c r="F3312"/>
  <c r="H3311"/>
  <c r="F3311"/>
  <c r="H3310"/>
  <c r="F3310"/>
  <c r="H3309"/>
  <c r="F3309"/>
  <c r="H3308"/>
  <c r="F3308"/>
  <c r="H3307"/>
  <c r="F3307"/>
  <c r="H3306"/>
  <c r="F3306"/>
  <c r="H3305"/>
  <c r="F3305"/>
  <c r="H3304"/>
  <c r="F3304"/>
  <c r="H3303"/>
  <c r="F3303"/>
  <c r="H3302"/>
  <c r="F3302"/>
  <c r="H3301"/>
  <c r="F3301"/>
  <c r="H3300"/>
  <c r="F3300"/>
  <c r="H3299"/>
  <c r="F3299"/>
  <c r="H3298"/>
  <c r="F3298"/>
  <c r="H3297"/>
  <c r="F3297"/>
  <c r="H3296"/>
  <c r="F3296"/>
  <c r="H3295"/>
  <c r="F3295"/>
  <c r="H3294"/>
  <c r="F3294"/>
  <c r="H3293"/>
  <c r="F3293"/>
  <c r="H3292"/>
  <c r="F3292"/>
  <c r="H3291"/>
  <c r="F3291"/>
  <c r="H3290"/>
  <c r="F3290"/>
  <c r="H3289"/>
  <c r="F3289"/>
  <c r="H3288"/>
  <c r="F3288"/>
  <c r="H3287"/>
  <c r="F3287"/>
  <c r="H3286"/>
  <c r="F3286"/>
  <c r="H3285"/>
  <c r="F3285"/>
  <c r="H3284"/>
  <c r="F3284"/>
  <c r="H3283"/>
  <c r="F3283"/>
  <c r="H3282"/>
  <c r="F3282"/>
  <c r="H3281"/>
  <c r="F3281"/>
  <c r="H3280"/>
  <c r="F3280"/>
  <c r="H3279"/>
  <c r="F3279"/>
  <c r="H3278"/>
  <c r="F3278"/>
  <c r="H3277"/>
  <c r="F3277"/>
  <c r="H3276"/>
  <c r="F3276"/>
  <c r="H3275"/>
  <c r="F3275"/>
  <c r="H3274"/>
  <c r="F3274"/>
  <c r="H3273"/>
  <c r="F3273"/>
  <c r="H3272"/>
  <c r="F3272"/>
  <c r="H3271"/>
  <c r="F3271"/>
  <c r="H3270"/>
  <c r="F3270"/>
  <c r="H3269"/>
  <c r="F3269"/>
  <c r="H3268"/>
  <c r="F3268"/>
  <c r="H3267"/>
  <c r="F3267"/>
  <c r="H3266"/>
  <c r="F3266"/>
  <c r="H3265"/>
  <c r="F3265"/>
  <c r="H3264"/>
  <c r="F3264"/>
  <c r="H3263"/>
  <c r="F3263"/>
  <c r="H3262"/>
  <c r="F3262"/>
  <c r="H3261"/>
  <c r="F3261"/>
  <c r="H3260"/>
  <c r="F3260"/>
  <c r="H3259"/>
  <c r="F3259"/>
  <c r="H3258"/>
  <c r="F3258"/>
  <c r="H3257"/>
  <c r="F3257"/>
  <c r="H3256"/>
  <c r="F3256"/>
  <c r="H3255"/>
  <c r="F3255"/>
  <c r="H3254"/>
  <c r="F3254"/>
  <c r="H3253"/>
  <c r="F3253"/>
  <c r="H3252"/>
  <c r="F3252"/>
  <c r="H3251"/>
  <c r="F3251"/>
  <c r="H3250"/>
  <c r="F3250"/>
  <c r="H3249"/>
  <c r="F3249"/>
  <c r="H3248"/>
  <c r="F3248"/>
  <c r="H3247"/>
  <c r="F3247"/>
  <c r="H3246"/>
  <c r="F3246"/>
  <c r="H3245"/>
  <c r="F3245"/>
  <c r="H3244"/>
  <c r="F3244"/>
  <c r="H3243"/>
  <c r="F3243"/>
  <c r="H3242"/>
  <c r="F3242"/>
  <c r="H3241"/>
  <c r="F3241"/>
  <c r="H3240"/>
  <c r="F3240"/>
  <c r="H3239"/>
  <c r="F3239"/>
  <c r="H3238"/>
  <c r="F3238"/>
  <c r="H3237"/>
  <c r="F3237"/>
  <c r="H3236"/>
  <c r="F3236"/>
  <c r="H3235"/>
  <c r="F3235"/>
  <c r="H3234"/>
  <c r="F3234"/>
  <c r="H3233"/>
  <c r="F3233"/>
  <c r="H3232"/>
  <c r="F3232"/>
  <c r="H3231"/>
  <c r="F3231"/>
  <c r="H3230"/>
  <c r="F3230"/>
  <c r="H3229"/>
  <c r="F3229"/>
  <c r="H3228"/>
  <c r="F3228"/>
  <c r="H3227"/>
  <c r="F3227"/>
  <c r="H3226"/>
  <c r="F3226"/>
  <c r="H3225"/>
  <c r="F3225"/>
  <c r="H3224"/>
  <c r="F3224"/>
  <c r="H3223"/>
  <c r="F3223"/>
  <c r="H3222"/>
  <c r="F3222"/>
  <c r="H3221"/>
  <c r="F3221"/>
  <c r="H3220"/>
  <c r="F3220"/>
  <c r="H3219"/>
  <c r="F3219"/>
  <c r="H3218"/>
  <c r="F3218"/>
  <c r="H3217"/>
  <c r="F3217"/>
  <c r="H3216"/>
  <c r="F3216"/>
  <c r="H3215"/>
  <c r="F3215"/>
  <c r="H3214"/>
  <c r="F3214"/>
  <c r="H3213"/>
  <c r="F3213"/>
  <c r="H3212"/>
  <c r="F3212"/>
  <c r="H3211"/>
  <c r="F3211"/>
  <c r="H3210"/>
  <c r="F3210"/>
  <c r="H3209"/>
  <c r="F3209"/>
  <c r="H3208"/>
  <c r="F3208"/>
  <c r="H3207"/>
  <c r="F3207"/>
  <c r="H3206"/>
  <c r="F3206"/>
  <c r="H3205"/>
  <c r="F3205"/>
  <c r="H3204"/>
  <c r="F3204"/>
  <c r="H3203"/>
  <c r="F3203"/>
  <c r="H3202"/>
  <c r="F3202"/>
  <c r="H3201"/>
  <c r="F3201"/>
  <c r="H3200"/>
  <c r="F3200"/>
  <c r="H3199"/>
  <c r="F3199"/>
  <c r="H3198"/>
  <c r="F3198"/>
  <c r="H3197"/>
  <c r="F3197"/>
  <c r="H3196"/>
  <c r="F3196"/>
  <c r="H3195"/>
  <c r="F3195"/>
  <c r="H3194"/>
  <c r="F3194"/>
  <c r="H3193"/>
  <c r="F3193"/>
  <c r="H3192"/>
  <c r="F3192"/>
  <c r="H3191"/>
  <c r="F3191"/>
  <c r="H3190"/>
  <c r="F3190"/>
  <c r="H3189"/>
  <c r="F3189"/>
  <c r="H3188"/>
  <c r="F3188"/>
  <c r="H3187"/>
  <c r="F3187"/>
  <c r="H3186"/>
  <c r="F3186"/>
  <c r="H3185"/>
  <c r="F3185"/>
  <c r="H3184"/>
  <c r="F3184"/>
  <c r="H3183"/>
  <c r="F3183"/>
  <c r="H3182"/>
  <c r="F3182"/>
  <c r="H3181"/>
  <c r="F3181"/>
  <c r="H3180"/>
  <c r="F3180"/>
  <c r="H3179"/>
  <c r="F3179"/>
  <c r="H3178"/>
  <c r="F3178"/>
  <c r="H3177"/>
  <c r="F3177"/>
  <c r="H3176"/>
  <c r="F3176"/>
  <c r="H3175"/>
  <c r="F3175"/>
  <c r="H3174"/>
  <c r="F3174"/>
  <c r="H3173"/>
  <c r="F3173"/>
  <c r="H3172"/>
  <c r="F3172"/>
  <c r="H3171"/>
  <c r="F3171"/>
  <c r="H3170"/>
  <c r="F3170"/>
  <c r="H3169"/>
  <c r="F3169"/>
  <c r="H3168"/>
  <c r="F3168"/>
  <c r="H3167"/>
  <c r="F3167"/>
  <c r="H3166"/>
  <c r="F3166"/>
  <c r="H3165"/>
  <c r="F3165"/>
  <c r="H3164"/>
  <c r="F3164"/>
  <c r="H3163"/>
  <c r="F3163"/>
  <c r="H3162"/>
  <c r="F3162"/>
  <c r="H3161"/>
  <c r="F3161"/>
  <c r="H3160"/>
  <c r="F3160"/>
  <c r="H3159"/>
  <c r="F3159"/>
  <c r="H3158"/>
  <c r="F3158"/>
  <c r="H3157"/>
  <c r="F3157"/>
  <c r="H3156"/>
  <c r="F3156"/>
  <c r="H3155"/>
  <c r="F3155"/>
  <c r="H3154"/>
  <c r="F3154"/>
  <c r="H3153"/>
  <c r="F3153"/>
  <c r="H3152"/>
  <c r="F3152"/>
  <c r="H3151"/>
  <c r="F3151"/>
  <c r="H3150"/>
  <c r="F3150"/>
  <c r="H3149"/>
  <c r="F3149"/>
  <c r="H3148"/>
  <c r="F3148"/>
  <c r="H3147"/>
  <c r="F3147"/>
  <c r="H3146"/>
  <c r="F3146"/>
  <c r="H3145"/>
  <c r="F3145"/>
  <c r="H3144"/>
  <c r="F3144"/>
  <c r="H3143"/>
  <c r="F3143"/>
  <c r="H3142"/>
  <c r="F3142"/>
  <c r="H3141"/>
  <c r="F3141"/>
  <c r="H3140"/>
  <c r="F3140"/>
  <c r="H3139"/>
  <c r="F3139"/>
  <c r="H3138"/>
  <c r="F3138"/>
  <c r="H3137"/>
  <c r="F3137"/>
  <c r="H3136"/>
  <c r="F3136"/>
  <c r="H3135"/>
  <c r="F3135"/>
  <c r="H3134"/>
  <c r="F3134"/>
  <c r="H3133"/>
  <c r="F3133"/>
  <c r="H3132"/>
  <c r="F3132"/>
  <c r="H3131"/>
  <c r="F3131"/>
  <c r="H3130"/>
  <c r="F3130"/>
  <c r="H3129"/>
  <c r="F3129"/>
  <c r="H3128"/>
  <c r="F3128"/>
  <c r="H3127"/>
  <c r="F3127"/>
  <c r="H3126"/>
  <c r="F3126"/>
  <c r="H3125"/>
  <c r="F3125"/>
  <c r="H3124"/>
  <c r="F3124"/>
  <c r="H3123"/>
  <c r="F3123"/>
  <c r="H3122"/>
  <c r="F3122"/>
  <c r="H3121"/>
  <c r="F3121"/>
  <c r="H3120"/>
  <c r="F3120"/>
  <c r="H3119"/>
  <c r="F3119"/>
  <c r="H3118"/>
  <c r="F3118"/>
  <c r="H3117"/>
  <c r="F3117"/>
  <c r="H3116"/>
  <c r="F3116"/>
  <c r="H3115"/>
  <c r="F3115"/>
  <c r="H3114"/>
  <c r="F3114"/>
  <c r="H3113"/>
  <c r="F3113"/>
  <c r="H3112"/>
  <c r="F3112"/>
  <c r="H3111"/>
  <c r="F3111"/>
  <c r="H3110"/>
  <c r="F3110"/>
  <c r="H3109"/>
  <c r="F3109"/>
  <c r="H3108"/>
  <c r="F3108"/>
  <c r="H3107"/>
  <c r="F3107"/>
  <c r="H3106"/>
  <c r="F3106"/>
  <c r="H3105"/>
  <c r="F3105"/>
  <c r="H3104"/>
  <c r="F3104"/>
  <c r="H3103"/>
  <c r="F3103"/>
  <c r="H3102"/>
  <c r="F3102"/>
  <c r="H3101"/>
  <c r="F3101"/>
  <c r="H3100"/>
  <c r="F3100"/>
  <c r="H3099"/>
  <c r="F3099"/>
  <c r="H3098"/>
  <c r="F3098"/>
  <c r="H3097"/>
  <c r="F3097"/>
  <c r="H3096"/>
  <c r="F3096"/>
  <c r="H3095"/>
  <c r="F3095"/>
  <c r="H3094"/>
  <c r="F3094"/>
  <c r="H3093"/>
  <c r="F3093"/>
  <c r="H3092"/>
  <c r="F3092"/>
  <c r="H3091"/>
  <c r="F3091"/>
  <c r="H3090"/>
  <c r="F3090"/>
  <c r="H3089"/>
  <c r="F3089"/>
  <c r="H3088"/>
  <c r="F3088"/>
  <c r="H3087"/>
  <c r="F3087"/>
  <c r="H3086"/>
  <c r="F3086"/>
  <c r="H3085"/>
  <c r="F3085"/>
  <c r="H3084"/>
  <c r="F3084"/>
  <c r="H3083"/>
  <c r="F3083"/>
  <c r="H3082"/>
  <c r="F3082"/>
  <c r="H3081"/>
  <c r="F3081"/>
  <c r="H3080"/>
  <c r="F3080"/>
  <c r="H3079"/>
  <c r="F3079"/>
  <c r="H3078"/>
  <c r="F3078"/>
  <c r="H3077"/>
  <c r="F3077"/>
  <c r="H3076"/>
  <c r="F3076"/>
  <c r="H3075"/>
  <c r="F3075"/>
  <c r="H3074"/>
  <c r="F3074"/>
  <c r="H3073"/>
  <c r="F3073"/>
  <c r="H3072"/>
  <c r="F3072"/>
  <c r="H3071"/>
  <c r="F3071"/>
  <c r="H3070"/>
  <c r="F3070"/>
  <c r="H3069"/>
  <c r="F3069"/>
  <c r="H3068"/>
  <c r="F3068"/>
  <c r="H3067"/>
  <c r="F3067"/>
  <c r="H3066"/>
  <c r="F3066"/>
  <c r="H3065"/>
  <c r="F3065"/>
  <c r="H3064"/>
  <c r="F3064"/>
  <c r="H3063"/>
  <c r="F3063"/>
  <c r="H3062"/>
  <c r="F3062"/>
  <c r="H3061"/>
  <c r="F3061"/>
  <c r="H3060"/>
  <c r="F3060"/>
  <c r="H3059"/>
  <c r="F3059"/>
  <c r="H3058"/>
  <c r="F3058"/>
  <c r="H3057"/>
  <c r="F3057"/>
  <c r="H3056"/>
  <c r="F3056"/>
  <c r="H3055"/>
  <c r="F3055"/>
  <c r="H3054"/>
  <c r="F3054"/>
  <c r="H3053"/>
  <c r="F3053"/>
  <c r="H3052"/>
  <c r="F3052"/>
  <c r="H3051"/>
  <c r="F3051"/>
  <c r="H3050"/>
  <c r="F3050"/>
  <c r="H3049"/>
  <c r="F3049"/>
  <c r="H3048"/>
  <c r="F3048"/>
  <c r="H3047"/>
  <c r="F3047"/>
  <c r="H3046"/>
  <c r="F3046"/>
  <c r="H3045"/>
  <c r="F3045"/>
  <c r="H3044"/>
  <c r="F3044"/>
  <c r="H3043"/>
  <c r="F3043"/>
  <c r="H3042"/>
  <c r="F3042"/>
  <c r="H3041"/>
  <c r="F3041"/>
  <c r="H3040"/>
  <c r="F3040"/>
  <c r="H3039"/>
  <c r="F3039"/>
  <c r="H3038"/>
  <c r="F3038"/>
  <c r="H3037"/>
  <c r="F3037"/>
  <c r="H3036"/>
  <c r="F3036"/>
  <c r="H3035"/>
  <c r="F3035"/>
  <c r="H3034"/>
  <c r="F3034"/>
  <c r="H3033"/>
  <c r="F3033"/>
  <c r="H3032"/>
  <c r="F3032"/>
  <c r="H3031"/>
  <c r="F3031"/>
  <c r="H3030"/>
  <c r="F3030"/>
  <c r="H3029"/>
  <c r="F3029"/>
  <c r="H3028"/>
  <c r="F3028"/>
  <c r="H3027"/>
  <c r="F3027"/>
  <c r="H3026"/>
  <c r="F3026"/>
  <c r="H3025"/>
  <c r="F3025"/>
  <c r="H3024"/>
  <c r="F3024"/>
  <c r="H3023"/>
  <c r="F3023"/>
  <c r="H3022"/>
  <c r="F3022"/>
  <c r="H3021"/>
  <c r="F3021"/>
  <c r="H3020"/>
  <c r="F3020"/>
  <c r="H3019"/>
  <c r="F3019"/>
  <c r="H3018"/>
  <c r="F3018"/>
  <c r="H3017"/>
  <c r="F3017"/>
  <c r="H3016"/>
  <c r="F3016"/>
  <c r="H3015"/>
  <c r="F3015"/>
  <c r="H3014"/>
  <c r="F3014"/>
  <c r="H3013"/>
  <c r="F3013"/>
  <c r="H3012"/>
  <c r="F3012"/>
  <c r="H3011"/>
  <c r="F3011"/>
  <c r="H3010"/>
  <c r="F3010"/>
  <c r="H3009"/>
  <c r="F3009"/>
  <c r="H3008"/>
  <c r="F3008"/>
  <c r="H3007"/>
  <c r="F3007"/>
  <c r="H3006"/>
  <c r="F3006"/>
  <c r="H3005"/>
  <c r="F3005"/>
  <c r="H3004"/>
  <c r="F3004"/>
  <c r="H3003"/>
  <c r="F3003"/>
  <c r="H3002"/>
  <c r="F3002"/>
  <c r="H3001"/>
  <c r="F3001"/>
  <c r="H3000"/>
  <c r="F3000"/>
  <c r="H2999"/>
  <c r="F2999"/>
  <c r="H2998"/>
  <c r="F2998"/>
  <c r="H2997"/>
  <c r="F2997"/>
  <c r="H2996"/>
  <c r="F2996"/>
  <c r="H2995"/>
  <c r="F2995"/>
  <c r="H2994"/>
  <c r="F2994"/>
  <c r="H2993"/>
  <c r="F2993"/>
  <c r="H2992"/>
  <c r="F2992"/>
  <c r="H2991"/>
  <c r="F2991"/>
  <c r="H2990"/>
  <c r="F2990"/>
  <c r="H2989"/>
  <c r="F2989"/>
  <c r="H2988"/>
  <c r="F2988"/>
  <c r="H2987"/>
  <c r="F2987"/>
  <c r="H2986"/>
  <c r="F2986"/>
  <c r="H2985"/>
  <c r="F2985"/>
  <c r="H2984"/>
  <c r="F2984"/>
  <c r="H2983"/>
  <c r="F2983"/>
  <c r="H2982"/>
  <c r="F2982"/>
  <c r="H2981"/>
  <c r="F2981"/>
  <c r="H2980"/>
  <c r="F2980"/>
  <c r="H2979"/>
  <c r="F2979"/>
  <c r="H2978"/>
  <c r="F2978"/>
  <c r="H2977"/>
  <c r="F2977"/>
  <c r="H2976"/>
  <c r="F2976"/>
  <c r="H2975"/>
  <c r="F2975"/>
  <c r="H2974"/>
  <c r="F2974"/>
  <c r="H2973"/>
  <c r="F2973"/>
  <c r="H2972"/>
  <c r="F2972"/>
  <c r="H2971"/>
  <c r="F2971"/>
  <c r="H2970"/>
  <c r="F2970"/>
  <c r="H2969"/>
  <c r="F2969"/>
  <c r="H2968"/>
  <c r="F2968"/>
  <c r="H2967"/>
  <c r="F2967"/>
  <c r="H2966"/>
  <c r="F2966"/>
  <c r="H2965"/>
  <c r="F2965"/>
  <c r="H2964"/>
  <c r="F2964"/>
  <c r="H2963"/>
  <c r="F2963"/>
  <c r="H2962"/>
  <c r="F2962"/>
  <c r="H2961"/>
  <c r="F2961"/>
  <c r="H2960"/>
  <c r="F2960"/>
  <c r="H2959"/>
  <c r="F2959"/>
  <c r="H2958"/>
  <c r="F2958"/>
  <c r="H2957"/>
  <c r="F2957"/>
  <c r="H2956"/>
  <c r="F2956"/>
  <c r="H2955"/>
  <c r="F2955"/>
  <c r="H2954"/>
  <c r="F2954"/>
  <c r="H2953"/>
  <c r="F2953"/>
  <c r="H2952"/>
  <c r="F2952"/>
  <c r="H2951"/>
  <c r="F2951"/>
  <c r="H2950"/>
  <c r="F2950"/>
  <c r="H2949"/>
  <c r="F2949"/>
  <c r="H2948"/>
  <c r="F2948"/>
  <c r="H2947"/>
  <c r="F2947"/>
  <c r="H2946"/>
  <c r="F2946"/>
  <c r="H2945"/>
  <c r="F2945"/>
  <c r="H2944"/>
  <c r="F2944"/>
  <c r="H2943"/>
  <c r="F2943"/>
  <c r="H2942"/>
  <c r="F2942"/>
  <c r="H2941"/>
  <c r="F2941"/>
  <c r="H2940"/>
  <c r="F2940"/>
  <c r="H2939"/>
  <c r="F2939"/>
  <c r="H2938"/>
  <c r="F2938"/>
  <c r="H2937"/>
  <c r="F2937"/>
  <c r="H2936"/>
  <c r="F2936"/>
  <c r="H2935"/>
  <c r="F2935"/>
  <c r="H2934"/>
  <c r="F2934"/>
  <c r="H2933"/>
  <c r="F2933"/>
  <c r="H2932"/>
  <c r="F2932"/>
  <c r="H2931"/>
  <c r="F2931"/>
  <c r="H2930"/>
  <c r="F2930"/>
  <c r="H2929"/>
  <c r="F2929"/>
  <c r="H2928"/>
  <c r="F2928"/>
  <c r="H2927"/>
  <c r="F2927"/>
  <c r="H2926"/>
  <c r="F2926"/>
  <c r="H2925"/>
  <c r="F2925"/>
  <c r="H2924"/>
  <c r="F2924"/>
  <c r="H2923"/>
  <c r="F2923"/>
  <c r="H2922"/>
  <c r="F2922"/>
  <c r="H2921"/>
  <c r="F2921"/>
  <c r="H2920"/>
  <c r="F2920"/>
  <c r="H2919"/>
  <c r="F2919"/>
  <c r="H2918"/>
  <c r="F2918"/>
  <c r="H2917"/>
  <c r="F2917"/>
  <c r="H2916"/>
  <c r="F2916"/>
  <c r="H2915"/>
  <c r="F2915"/>
  <c r="H2914"/>
  <c r="F2914"/>
  <c r="H2913"/>
  <c r="F2913"/>
  <c r="H2912"/>
  <c r="F2912"/>
  <c r="H2911"/>
  <c r="F2911"/>
  <c r="H2910"/>
  <c r="F2910"/>
  <c r="H2909"/>
  <c r="F2909"/>
  <c r="H2908"/>
  <c r="F2908"/>
  <c r="H2907"/>
  <c r="F2907"/>
  <c r="H2906"/>
  <c r="F2906"/>
  <c r="H2905"/>
  <c r="F2905"/>
  <c r="H2904"/>
  <c r="F2904"/>
  <c r="H2903"/>
  <c r="F2903"/>
  <c r="H2902"/>
  <c r="F2902"/>
  <c r="H2901"/>
  <c r="F2901"/>
  <c r="H2900"/>
  <c r="F2900"/>
  <c r="H2899"/>
  <c r="F2899"/>
  <c r="H2898"/>
  <c r="F2898"/>
  <c r="H2897"/>
  <c r="F2897"/>
  <c r="H2896"/>
  <c r="F2896"/>
  <c r="H2895"/>
  <c r="F2895"/>
  <c r="H2894"/>
  <c r="F2894"/>
  <c r="H2893"/>
  <c r="F2893"/>
  <c r="H2892"/>
  <c r="F2892"/>
  <c r="H2891"/>
  <c r="F2891"/>
  <c r="H2890"/>
  <c r="F2890"/>
  <c r="H2889"/>
  <c r="F2889"/>
  <c r="H2888"/>
  <c r="F2888"/>
  <c r="H2887"/>
  <c r="F2887"/>
  <c r="H2886"/>
  <c r="F2886"/>
  <c r="H2885"/>
  <c r="F2885"/>
  <c r="H2884"/>
  <c r="F2884"/>
  <c r="H2883"/>
  <c r="F2883"/>
  <c r="H2882"/>
  <c r="F2882"/>
  <c r="H2881"/>
  <c r="F2881"/>
  <c r="H2880"/>
  <c r="F2880"/>
  <c r="H2879"/>
  <c r="F2879"/>
  <c r="H2878"/>
  <c r="F2878"/>
  <c r="H2877"/>
  <c r="F2877"/>
  <c r="H2876"/>
  <c r="F2876"/>
  <c r="H2875"/>
  <c r="F2875"/>
  <c r="H2874"/>
  <c r="F2874"/>
  <c r="H2873"/>
  <c r="F2873"/>
  <c r="H2872"/>
  <c r="F2872"/>
  <c r="H2871"/>
  <c r="F2871"/>
  <c r="H2870"/>
  <c r="F2870"/>
  <c r="H2869"/>
  <c r="F2869"/>
  <c r="H2868"/>
  <c r="F2868"/>
  <c r="H2867"/>
  <c r="F2867"/>
  <c r="H2866"/>
  <c r="F2866"/>
  <c r="H2865"/>
  <c r="F2865"/>
  <c r="H2864"/>
  <c r="F2864"/>
  <c r="H2863"/>
  <c r="F2863"/>
  <c r="H2862"/>
  <c r="F2862"/>
  <c r="H2861"/>
  <c r="F2861"/>
  <c r="H2860"/>
  <c r="F2860"/>
  <c r="H2859"/>
  <c r="F2859"/>
  <c r="H2858"/>
  <c r="F2858"/>
  <c r="H2857"/>
  <c r="F2857"/>
  <c r="H2856"/>
  <c r="F2856"/>
  <c r="H2855"/>
  <c r="F2855"/>
  <c r="H2854"/>
  <c r="F2854"/>
  <c r="H2853"/>
  <c r="F2853"/>
  <c r="H2852"/>
  <c r="F2852"/>
  <c r="H2851"/>
  <c r="F2851"/>
  <c r="H2850"/>
  <c r="F2850"/>
  <c r="H2849"/>
  <c r="F2849"/>
  <c r="H2848"/>
  <c r="F2848"/>
  <c r="H2847"/>
  <c r="F2847"/>
  <c r="H2846"/>
  <c r="F2846"/>
  <c r="H2845"/>
  <c r="F2845"/>
  <c r="H2844"/>
  <c r="F2844"/>
  <c r="H2843"/>
  <c r="F2843"/>
  <c r="H2842"/>
  <c r="F2842"/>
  <c r="H2841"/>
  <c r="F2841"/>
  <c r="H2840"/>
  <c r="F2840"/>
  <c r="H2839"/>
  <c r="F2839"/>
  <c r="H2838"/>
  <c r="F2838"/>
  <c r="H2837"/>
  <c r="F2837"/>
  <c r="H2836"/>
  <c r="F2836"/>
  <c r="H2835"/>
  <c r="F2835"/>
  <c r="H2834"/>
  <c r="F2834"/>
  <c r="H2833"/>
  <c r="F2833"/>
  <c r="H2832"/>
  <c r="F2832"/>
  <c r="H2831"/>
  <c r="F2831"/>
  <c r="H2830"/>
  <c r="F2830"/>
  <c r="H2829"/>
  <c r="F2829"/>
  <c r="H2828"/>
  <c r="F2828"/>
  <c r="H2827"/>
  <c r="F2827"/>
  <c r="H2826"/>
  <c r="F2826"/>
  <c r="H2825"/>
  <c r="F2825"/>
  <c r="H2824"/>
  <c r="F2824"/>
  <c r="H2823"/>
  <c r="F2823"/>
  <c r="H2822"/>
  <c r="F2822"/>
  <c r="H2821"/>
  <c r="F2821"/>
  <c r="H2820"/>
  <c r="F2820"/>
  <c r="H2819"/>
  <c r="F2819"/>
  <c r="H2818"/>
  <c r="F2818"/>
  <c r="H2817"/>
  <c r="F2817"/>
  <c r="H2816"/>
  <c r="F2816"/>
  <c r="H2815"/>
  <c r="F2815"/>
  <c r="H2814"/>
  <c r="F2814"/>
  <c r="H2813"/>
  <c r="F2813"/>
  <c r="H2812"/>
  <c r="F2812"/>
  <c r="H2811"/>
  <c r="F2811"/>
  <c r="H2810"/>
  <c r="F2810"/>
  <c r="H2809"/>
  <c r="F2809"/>
  <c r="H2808"/>
  <c r="F2808"/>
  <c r="H2807"/>
  <c r="F2807"/>
  <c r="H2806"/>
  <c r="F2806"/>
  <c r="H2805"/>
  <c r="F2805"/>
  <c r="H2804"/>
  <c r="F2804"/>
  <c r="H2803"/>
  <c r="F2803"/>
  <c r="H2802"/>
  <c r="F2802"/>
  <c r="H2801"/>
  <c r="F2801"/>
  <c r="H2800"/>
  <c r="F2800"/>
  <c r="H2799"/>
  <c r="F2799"/>
  <c r="H2798"/>
  <c r="F2798"/>
  <c r="H2797"/>
  <c r="F2797"/>
  <c r="H2796"/>
  <c r="F2796"/>
  <c r="H2795"/>
  <c r="F2795"/>
  <c r="H2794"/>
  <c r="F2794"/>
  <c r="H2793"/>
  <c r="F2793"/>
  <c r="H2792"/>
  <c r="F2792"/>
  <c r="H2791"/>
  <c r="F2791"/>
  <c r="H2790"/>
  <c r="F2790"/>
  <c r="H2789"/>
  <c r="F2789"/>
  <c r="H2788"/>
  <c r="F2788"/>
  <c r="H2787"/>
  <c r="F2787"/>
  <c r="H2786"/>
  <c r="F2786"/>
  <c r="H2785"/>
  <c r="F2785"/>
  <c r="H2784"/>
  <c r="F2784"/>
  <c r="H2783"/>
  <c r="F2783"/>
  <c r="H2782"/>
  <c r="F2782"/>
  <c r="H2781"/>
  <c r="F2781"/>
  <c r="H2780"/>
  <c r="F2780"/>
  <c r="H2779"/>
  <c r="F2779"/>
  <c r="H2778"/>
  <c r="F2778"/>
  <c r="H2777"/>
  <c r="F2777"/>
  <c r="H2776"/>
  <c r="F2776"/>
  <c r="H2775"/>
  <c r="F2775"/>
  <c r="H2774"/>
  <c r="F2774"/>
  <c r="H2773"/>
  <c r="F2773"/>
  <c r="H2772"/>
  <c r="F2772"/>
  <c r="H2771"/>
  <c r="F2771"/>
  <c r="H2770"/>
  <c r="F2770"/>
  <c r="H2769"/>
  <c r="F2769"/>
  <c r="H2768"/>
  <c r="F2768"/>
  <c r="H2767"/>
  <c r="F2767"/>
  <c r="H2766"/>
  <c r="F2766"/>
  <c r="H2765"/>
  <c r="F2765"/>
  <c r="H2764"/>
  <c r="F2764"/>
  <c r="H2763"/>
  <c r="F2763"/>
  <c r="H2762"/>
  <c r="F2762"/>
  <c r="H2761"/>
  <c r="F2761"/>
  <c r="H2760"/>
  <c r="F2760"/>
  <c r="H2759"/>
  <c r="F2759"/>
  <c r="H2758"/>
  <c r="F2758"/>
  <c r="H2757"/>
  <c r="F2757"/>
  <c r="H2756"/>
  <c r="F2756"/>
  <c r="H2755"/>
  <c r="F2755"/>
  <c r="H2754"/>
  <c r="F2754"/>
  <c r="H2753"/>
  <c r="F2753"/>
  <c r="H2752"/>
  <c r="F2752"/>
  <c r="H2751"/>
  <c r="F2751"/>
  <c r="H2750"/>
  <c r="F2750"/>
  <c r="H2749"/>
  <c r="F2749"/>
  <c r="H2748"/>
  <c r="F2748"/>
  <c r="H2747"/>
  <c r="F2747"/>
  <c r="H2746"/>
  <c r="F2746"/>
  <c r="H2745"/>
  <c r="F2745"/>
  <c r="H2744"/>
  <c r="F2744"/>
  <c r="H2743"/>
  <c r="F2743"/>
  <c r="H2742"/>
  <c r="F2742"/>
  <c r="H2741"/>
  <c r="F2741"/>
  <c r="H2740"/>
  <c r="F2740"/>
  <c r="H2739"/>
  <c r="F2739"/>
  <c r="H2738"/>
  <c r="F2738"/>
  <c r="H2737"/>
  <c r="F2737"/>
  <c r="H2736"/>
  <c r="F2736"/>
  <c r="H2735"/>
  <c r="F2735"/>
  <c r="H2734"/>
  <c r="F2734"/>
  <c r="H2733"/>
  <c r="F2733"/>
  <c r="H2732"/>
  <c r="F2732"/>
  <c r="H2731"/>
  <c r="F2731"/>
  <c r="H2730"/>
  <c r="F2730"/>
  <c r="H2729"/>
  <c r="F2729"/>
  <c r="H2728"/>
  <c r="F2728"/>
  <c r="H2727"/>
  <c r="F2727"/>
  <c r="H2726"/>
  <c r="F2726"/>
  <c r="H2725"/>
  <c r="F2725"/>
  <c r="H2724"/>
  <c r="F2724"/>
  <c r="H2723"/>
  <c r="F2723"/>
  <c r="H2722"/>
  <c r="F2722"/>
  <c r="H2721"/>
  <c r="F2721"/>
  <c r="H2720"/>
  <c r="F2720"/>
  <c r="H2719"/>
  <c r="F2719"/>
  <c r="H2718"/>
  <c r="F2718"/>
  <c r="H2717"/>
  <c r="F2717"/>
  <c r="H2716"/>
  <c r="F2716"/>
  <c r="H2715"/>
  <c r="F2715"/>
  <c r="H2714"/>
  <c r="F2714"/>
  <c r="H2713"/>
  <c r="F2713"/>
  <c r="H2712"/>
  <c r="F2712"/>
  <c r="H2711"/>
  <c r="F2711"/>
  <c r="H2710"/>
  <c r="F2710"/>
  <c r="H2709"/>
  <c r="F2709"/>
  <c r="H2708"/>
  <c r="F2708"/>
  <c r="H2707"/>
  <c r="F2707"/>
  <c r="H2706"/>
  <c r="F2706"/>
  <c r="H2705"/>
  <c r="F2705"/>
  <c r="H2704"/>
  <c r="F2704"/>
  <c r="H2703"/>
  <c r="F2703"/>
  <c r="H2702"/>
  <c r="F2702"/>
  <c r="H2701"/>
  <c r="F2701"/>
  <c r="H2700"/>
  <c r="F2700"/>
  <c r="H2699"/>
  <c r="F2699"/>
  <c r="H2698"/>
  <c r="F2698"/>
  <c r="H2697"/>
  <c r="F2697"/>
  <c r="H2696"/>
  <c r="F2696"/>
  <c r="H2695"/>
  <c r="F2695"/>
  <c r="H2694"/>
  <c r="F2694"/>
  <c r="H2693"/>
  <c r="F2693"/>
  <c r="H2692"/>
  <c r="F2692"/>
  <c r="H2691"/>
  <c r="F2691"/>
  <c r="H2690"/>
  <c r="F2690"/>
  <c r="H2689"/>
  <c r="F2689"/>
  <c r="H2688"/>
  <c r="F2688"/>
  <c r="H2687"/>
  <c r="F2687"/>
  <c r="H2686"/>
  <c r="F2686"/>
  <c r="H2685"/>
  <c r="F2685"/>
  <c r="H2684"/>
  <c r="F2684"/>
  <c r="H2683"/>
  <c r="F2683"/>
  <c r="H2682"/>
  <c r="F2682"/>
  <c r="H2681"/>
  <c r="F2681"/>
  <c r="H2680"/>
  <c r="F2680"/>
  <c r="H2679"/>
  <c r="F2679"/>
  <c r="H2678"/>
  <c r="F2678"/>
  <c r="H2677"/>
  <c r="F2677"/>
  <c r="H2676"/>
  <c r="F2676"/>
  <c r="H2675"/>
  <c r="F2675"/>
  <c r="H2674"/>
  <c r="F2674"/>
  <c r="H2673"/>
  <c r="F2673"/>
  <c r="H2672"/>
  <c r="F2672"/>
  <c r="H2671"/>
  <c r="F2671"/>
  <c r="H2670"/>
  <c r="F2670"/>
  <c r="H2669"/>
  <c r="F2669"/>
  <c r="H2668"/>
  <c r="F2668"/>
  <c r="H2667"/>
  <c r="F2667"/>
  <c r="H2666"/>
  <c r="F2666"/>
  <c r="H2665"/>
  <c r="F2665"/>
  <c r="H2664"/>
  <c r="F2664"/>
  <c r="H2663"/>
  <c r="F2663"/>
  <c r="H2662"/>
  <c r="F2662"/>
  <c r="H2661"/>
  <c r="F2661"/>
  <c r="H2660"/>
  <c r="F2660"/>
  <c r="H2659"/>
  <c r="F2659"/>
  <c r="H2658"/>
  <c r="F2658"/>
  <c r="H2657"/>
  <c r="F2657"/>
  <c r="H2656"/>
  <c r="F2656"/>
  <c r="H2655"/>
  <c r="F2655"/>
  <c r="H2654"/>
  <c r="F2654"/>
  <c r="H2653"/>
  <c r="F2653"/>
  <c r="H2652"/>
  <c r="F2652"/>
  <c r="H2651"/>
  <c r="F2651"/>
  <c r="H2650"/>
  <c r="F2650"/>
  <c r="H2649"/>
  <c r="F2649"/>
  <c r="H2648"/>
  <c r="F2648"/>
  <c r="H2647"/>
  <c r="F2647"/>
  <c r="H2646"/>
  <c r="F2646"/>
  <c r="H2645"/>
  <c r="F2645"/>
  <c r="H2644"/>
  <c r="F2644"/>
  <c r="H2643"/>
  <c r="F2643"/>
  <c r="H2642"/>
  <c r="F2642"/>
  <c r="H2641"/>
  <c r="F2641"/>
  <c r="H2640"/>
  <c r="F2640"/>
  <c r="H2639"/>
  <c r="F2639"/>
  <c r="H2638"/>
  <c r="F2638"/>
  <c r="H2637"/>
  <c r="F2637"/>
  <c r="H2636"/>
  <c r="F2636"/>
  <c r="H2635"/>
  <c r="F2635"/>
  <c r="H2634"/>
  <c r="F2634"/>
  <c r="H2633"/>
  <c r="F2633"/>
  <c r="H2632"/>
  <c r="F2632"/>
  <c r="H2631"/>
  <c r="F2631"/>
  <c r="H2630"/>
  <c r="F2630"/>
  <c r="H2629"/>
  <c r="F2629"/>
  <c r="H2628"/>
  <c r="F2628"/>
  <c r="H2627"/>
  <c r="F2627"/>
  <c r="H2626"/>
  <c r="F2626"/>
  <c r="H2625"/>
  <c r="F2625"/>
  <c r="H2624"/>
  <c r="F2624"/>
  <c r="H2623"/>
  <c r="F2623"/>
  <c r="H2622"/>
  <c r="F2622"/>
  <c r="H2621"/>
  <c r="F2621"/>
  <c r="H2620"/>
  <c r="F2620"/>
  <c r="H2619"/>
  <c r="F2619"/>
  <c r="H2618"/>
  <c r="F2618"/>
  <c r="H2617"/>
  <c r="F2617"/>
  <c r="H2616"/>
  <c r="F2616"/>
  <c r="H2615"/>
  <c r="F2615"/>
  <c r="H2614"/>
  <c r="F2614"/>
  <c r="H2613"/>
  <c r="F2613"/>
  <c r="H2612"/>
  <c r="F2612"/>
  <c r="H2611"/>
  <c r="F2611"/>
  <c r="H2610"/>
  <c r="F2610"/>
  <c r="H2609"/>
  <c r="F2609"/>
  <c r="H2608"/>
  <c r="F2608"/>
  <c r="H2607"/>
  <c r="F2607"/>
  <c r="H2606"/>
  <c r="F2606"/>
  <c r="H2605"/>
  <c r="F2605"/>
  <c r="H2604"/>
  <c r="F2604"/>
  <c r="H2603"/>
  <c r="F2603"/>
  <c r="H2602"/>
  <c r="F2602"/>
  <c r="H2601"/>
  <c r="F2601"/>
  <c r="H2600"/>
  <c r="F2600"/>
  <c r="H2599"/>
  <c r="F2599"/>
  <c r="H2598"/>
  <c r="F2598"/>
  <c r="H2597"/>
  <c r="F2597"/>
  <c r="H2596"/>
  <c r="F2596"/>
  <c r="H2595"/>
  <c r="F2595"/>
  <c r="H2594"/>
  <c r="F2594"/>
  <c r="H2593"/>
  <c r="F2593"/>
  <c r="H2592"/>
  <c r="F2592"/>
  <c r="H2591"/>
  <c r="F2591"/>
  <c r="H2590"/>
  <c r="F2590"/>
  <c r="H2589"/>
  <c r="F2589"/>
  <c r="H2588"/>
  <c r="F2588"/>
  <c r="H2587"/>
  <c r="F2587"/>
  <c r="H2586"/>
  <c r="F2586"/>
  <c r="H2585"/>
  <c r="F2585"/>
  <c r="H2584"/>
  <c r="F2584"/>
  <c r="H2583"/>
  <c r="F2583"/>
  <c r="H2582"/>
  <c r="F2582"/>
  <c r="H2581"/>
  <c r="F2581"/>
  <c r="H2580"/>
  <c r="F2580"/>
  <c r="H2579"/>
  <c r="F2579"/>
  <c r="H2578"/>
  <c r="F2578"/>
  <c r="H2577"/>
  <c r="F2577"/>
  <c r="H2576"/>
  <c r="F2576"/>
  <c r="H2575"/>
  <c r="F2575"/>
  <c r="H2574"/>
  <c r="F2574"/>
  <c r="H2573"/>
  <c r="F2573"/>
  <c r="H2572"/>
  <c r="F2572"/>
  <c r="H2571"/>
  <c r="F2571"/>
  <c r="H2570"/>
  <c r="F2570"/>
  <c r="H2569"/>
  <c r="F2569"/>
  <c r="H2568"/>
  <c r="F2568"/>
  <c r="H2567"/>
  <c r="F2567"/>
  <c r="H2566"/>
  <c r="F2566"/>
  <c r="H2565"/>
  <c r="F2565"/>
  <c r="H2564"/>
  <c r="F2564"/>
  <c r="H2563"/>
  <c r="F2563"/>
  <c r="H2562"/>
  <c r="F2562"/>
  <c r="H2561"/>
  <c r="F2561"/>
  <c r="H2560"/>
  <c r="F2560"/>
  <c r="H2559"/>
  <c r="F2559"/>
  <c r="H2558"/>
  <c r="F2558"/>
  <c r="H2557"/>
  <c r="F2557"/>
  <c r="H2556"/>
  <c r="F2556"/>
  <c r="H2555"/>
  <c r="F2555"/>
  <c r="H2554"/>
  <c r="F2554"/>
  <c r="H2553"/>
  <c r="F2553"/>
  <c r="H2552"/>
  <c r="F2552"/>
  <c r="H2551"/>
  <c r="F2551"/>
  <c r="H2550"/>
  <c r="F2550"/>
  <c r="H2549"/>
  <c r="F2549"/>
  <c r="H2548"/>
  <c r="F2548"/>
  <c r="H2547"/>
  <c r="F2547"/>
  <c r="H2546"/>
  <c r="F2546"/>
  <c r="H2545"/>
  <c r="F2545"/>
  <c r="H2544"/>
  <c r="F2544"/>
  <c r="H2543"/>
  <c r="F2543"/>
  <c r="H2542"/>
  <c r="F2542"/>
  <c r="H2541"/>
  <c r="F2541"/>
  <c r="H2540"/>
  <c r="F2540"/>
  <c r="H2539"/>
  <c r="F2539"/>
  <c r="H2538"/>
  <c r="F2538"/>
  <c r="H2537"/>
  <c r="F2537"/>
  <c r="H2536"/>
  <c r="F2536"/>
  <c r="H2535"/>
  <c r="F2535"/>
  <c r="H2534"/>
  <c r="F2534"/>
  <c r="H2533"/>
  <c r="F2533"/>
  <c r="H2532"/>
  <c r="F2532"/>
  <c r="H2531"/>
  <c r="F2531"/>
  <c r="H2530"/>
  <c r="F2530"/>
  <c r="H2529"/>
  <c r="F2529"/>
  <c r="H2528"/>
  <c r="F2528"/>
  <c r="H2527"/>
  <c r="F2527"/>
  <c r="H2526"/>
  <c r="F2526"/>
  <c r="H2525"/>
  <c r="F2525"/>
  <c r="H2524"/>
  <c r="F2524"/>
  <c r="H2523"/>
  <c r="F2523"/>
  <c r="H2522"/>
  <c r="F2522"/>
  <c r="H2521"/>
  <c r="F2521"/>
  <c r="H2520"/>
  <c r="F2520"/>
  <c r="H2519"/>
  <c r="F2519"/>
  <c r="H2518"/>
  <c r="F2518"/>
  <c r="H2517"/>
  <c r="F2517"/>
  <c r="H2516"/>
  <c r="F2516"/>
  <c r="H2515"/>
  <c r="F2515"/>
  <c r="H2514"/>
  <c r="F2514"/>
  <c r="H2513"/>
  <c r="F2513"/>
  <c r="H2512"/>
  <c r="F2512"/>
  <c r="H2511"/>
  <c r="F2511"/>
  <c r="H2510"/>
  <c r="F2510"/>
  <c r="H2509"/>
  <c r="F2509"/>
  <c r="H2508"/>
  <c r="F2508"/>
  <c r="H2507"/>
  <c r="F2507"/>
  <c r="H2506"/>
  <c r="F2506"/>
  <c r="H2505"/>
  <c r="F2505"/>
  <c r="H2504"/>
  <c r="F2504"/>
  <c r="H2503"/>
  <c r="F2503"/>
  <c r="H2502"/>
  <c r="F2502"/>
  <c r="H2501"/>
  <c r="F2501"/>
  <c r="H2500"/>
  <c r="F2500"/>
  <c r="H2499"/>
  <c r="F2499"/>
  <c r="H2498"/>
  <c r="F2498"/>
  <c r="H2497"/>
  <c r="F2497"/>
  <c r="H2496"/>
  <c r="F2496"/>
  <c r="H2495"/>
  <c r="F2495"/>
  <c r="H2494"/>
  <c r="F2494"/>
  <c r="H2493"/>
  <c r="F2493"/>
  <c r="H2492"/>
  <c r="F2492"/>
  <c r="H2491"/>
  <c r="F2491"/>
  <c r="H2490"/>
  <c r="F2490"/>
  <c r="H2489"/>
  <c r="F2489"/>
  <c r="H2488"/>
  <c r="F2488"/>
  <c r="H2487"/>
  <c r="F2487"/>
  <c r="H2486"/>
  <c r="F2486"/>
  <c r="H2485"/>
  <c r="F2485"/>
  <c r="H2484"/>
  <c r="F2484"/>
  <c r="H2483"/>
  <c r="F2483"/>
  <c r="H2482"/>
  <c r="F2482"/>
  <c r="H2481"/>
  <c r="F2481"/>
  <c r="H2480"/>
  <c r="F2480"/>
  <c r="H2479"/>
  <c r="F2479"/>
  <c r="H2478"/>
  <c r="F2478"/>
  <c r="H2477"/>
  <c r="F2477"/>
  <c r="H2476"/>
  <c r="F2476"/>
  <c r="H2475"/>
  <c r="F2475"/>
  <c r="H2474"/>
  <c r="F2474"/>
  <c r="H2473"/>
  <c r="F2473"/>
  <c r="H2472"/>
  <c r="F2472"/>
  <c r="H2471"/>
  <c r="F2471"/>
  <c r="H2470"/>
  <c r="F2470"/>
  <c r="H2469"/>
  <c r="F2469"/>
  <c r="H2468"/>
  <c r="F2468"/>
  <c r="H2467"/>
  <c r="F2467"/>
  <c r="H2466"/>
  <c r="F2466"/>
  <c r="H2465"/>
  <c r="F2465"/>
  <c r="H2464"/>
  <c r="F2464"/>
  <c r="H2463"/>
  <c r="F2463"/>
  <c r="H2462"/>
  <c r="F2462"/>
  <c r="H2461"/>
  <c r="F2461"/>
  <c r="H2460"/>
  <c r="F2460"/>
  <c r="H2459"/>
  <c r="F2459"/>
  <c r="H2458"/>
  <c r="F2458"/>
  <c r="H2457"/>
  <c r="F2457"/>
  <c r="H2456"/>
  <c r="F2456"/>
  <c r="H2455"/>
  <c r="F2455"/>
  <c r="H2454"/>
  <c r="F2454"/>
  <c r="H2453"/>
  <c r="F2453"/>
  <c r="H2452"/>
  <c r="F2452"/>
  <c r="H2451"/>
  <c r="F2451"/>
  <c r="H2450"/>
  <c r="F2450"/>
  <c r="H2449"/>
  <c r="F2449"/>
  <c r="H2448"/>
  <c r="F2448"/>
  <c r="H2447"/>
  <c r="F2447"/>
  <c r="H2446"/>
  <c r="F2446"/>
  <c r="H2445"/>
  <c r="F2445"/>
  <c r="H2444"/>
  <c r="F2444"/>
  <c r="H2443"/>
  <c r="F2443"/>
  <c r="H2442"/>
  <c r="F2442"/>
  <c r="H2441"/>
  <c r="F2441"/>
  <c r="H2440"/>
  <c r="F2440"/>
  <c r="H2439"/>
  <c r="F2439"/>
  <c r="H2438"/>
  <c r="F2438"/>
  <c r="H2437"/>
  <c r="F2437"/>
  <c r="H2436"/>
  <c r="F2436"/>
  <c r="H2435"/>
  <c r="F2435"/>
  <c r="H2434"/>
  <c r="F2434"/>
  <c r="H2433"/>
  <c r="F2433"/>
  <c r="H2432"/>
  <c r="F2432"/>
  <c r="H2431"/>
  <c r="F2431"/>
  <c r="H2430"/>
  <c r="F2430"/>
  <c r="H2429"/>
  <c r="F2429"/>
  <c r="H2428"/>
  <c r="F2428"/>
  <c r="H2427"/>
  <c r="F2427"/>
  <c r="H2426"/>
  <c r="F2426"/>
  <c r="H2425"/>
  <c r="F2425"/>
  <c r="H2424"/>
  <c r="F2424"/>
  <c r="H2423"/>
  <c r="F2423"/>
  <c r="H2422"/>
  <c r="F2422"/>
  <c r="H2421"/>
  <c r="F2421"/>
  <c r="H2420"/>
  <c r="F2420"/>
  <c r="H2419"/>
  <c r="F2419"/>
  <c r="H2418"/>
  <c r="F2418"/>
  <c r="H2417"/>
  <c r="F2417"/>
  <c r="H2416"/>
  <c r="F2416"/>
  <c r="H2415"/>
  <c r="F2415"/>
  <c r="H2414"/>
  <c r="F2414"/>
  <c r="H2413"/>
  <c r="F2413"/>
  <c r="H2412"/>
  <c r="F2412"/>
  <c r="H2411"/>
  <c r="F2411"/>
  <c r="H2410"/>
  <c r="F2410"/>
  <c r="H2409"/>
  <c r="F2409"/>
  <c r="H2408"/>
  <c r="F2408"/>
  <c r="H2407"/>
  <c r="F2407"/>
  <c r="H2406"/>
  <c r="F2406"/>
  <c r="H2405"/>
  <c r="F2405"/>
  <c r="H2404"/>
  <c r="F2404"/>
  <c r="H2403"/>
  <c r="F2403"/>
  <c r="H2402"/>
  <c r="F2402"/>
  <c r="H2401"/>
  <c r="F2401"/>
  <c r="H2400"/>
  <c r="F2400"/>
  <c r="H2399"/>
  <c r="F2399"/>
  <c r="H2398"/>
  <c r="F2398"/>
  <c r="H2397"/>
  <c r="F2397"/>
  <c r="H2396"/>
  <c r="F2396"/>
  <c r="H2395"/>
  <c r="F2395"/>
  <c r="H2394"/>
  <c r="F2394"/>
  <c r="H2393"/>
  <c r="F2393"/>
  <c r="H2392"/>
  <c r="F2392"/>
  <c r="H2391"/>
  <c r="F2391"/>
  <c r="H2390"/>
  <c r="F2390"/>
  <c r="H2389"/>
  <c r="F2389"/>
  <c r="H2388"/>
  <c r="F2388"/>
  <c r="H2387"/>
  <c r="F2387"/>
  <c r="H2386"/>
  <c r="F2386"/>
  <c r="H2385"/>
  <c r="F2385"/>
  <c r="H2384"/>
  <c r="F2384"/>
  <c r="H2383"/>
  <c r="F2383"/>
  <c r="H2382"/>
  <c r="F2382"/>
  <c r="H2381"/>
  <c r="F2381"/>
  <c r="H2380"/>
  <c r="F2380"/>
  <c r="H2379"/>
  <c r="F2379"/>
  <c r="H2378"/>
  <c r="F2378"/>
  <c r="H2377"/>
  <c r="F2377"/>
  <c r="H2376"/>
  <c r="F2376"/>
  <c r="H2375"/>
  <c r="F2375"/>
  <c r="H2374"/>
  <c r="F2374"/>
  <c r="H2373"/>
  <c r="F2373"/>
  <c r="H2372"/>
  <c r="F2372"/>
  <c r="H2371"/>
  <c r="F2371"/>
  <c r="H2370"/>
  <c r="F2370"/>
  <c r="H2369"/>
  <c r="F2369"/>
  <c r="H2368"/>
  <c r="F2368"/>
  <c r="H2367"/>
  <c r="F2367"/>
  <c r="H2366"/>
  <c r="F2366"/>
  <c r="H2365"/>
  <c r="F2365"/>
  <c r="H2364"/>
  <c r="F2364"/>
  <c r="H2363"/>
  <c r="F2363"/>
  <c r="H2362"/>
  <c r="F2362"/>
  <c r="H2361"/>
  <c r="F2361"/>
  <c r="H2360"/>
  <c r="F2360"/>
  <c r="H2359"/>
  <c r="F2359"/>
  <c r="H2358"/>
  <c r="F2358"/>
  <c r="H2357"/>
  <c r="F2357"/>
  <c r="H2356"/>
  <c r="F2356"/>
  <c r="H2355"/>
  <c r="F2355"/>
  <c r="H2354"/>
  <c r="F2354"/>
  <c r="H2353"/>
  <c r="F2353"/>
  <c r="H2352"/>
  <c r="F2352"/>
  <c r="H2351"/>
  <c r="F2351"/>
  <c r="H2350"/>
  <c r="F2350"/>
  <c r="H2349"/>
  <c r="F2349"/>
  <c r="H2348"/>
  <c r="F2348"/>
  <c r="H2347"/>
  <c r="F2347"/>
  <c r="H2346"/>
  <c r="F2346"/>
  <c r="H2345"/>
  <c r="F2345"/>
  <c r="H2344"/>
  <c r="F2344"/>
  <c r="H2343"/>
  <c r="F2343"/>
  <c r="H2342"/>
  <c r="F2342"/>
  <c r="H2341"/>
  <c r="F2341"/>
  <c r="H2340"/>
  <c r="F2340"/>
  <c r="H2339"/>
  <c r="F2339"/>
  <c r="H2338"/>
  <c r="F2338"/>
  <c r="H2337"/>
  <c r="F2337"/>
  <c r="H2336"/>
  <c r="F2336"/>
  <c r="H2335"/>
  <c r="F2335"/>
  <c r="H2334"/>
  <c r="F2334"/>
  <c r="H2333"/>
  <c r="F2333"/>
  <c r="H2332"/>
  <c r="F2332"/>
  <c r="H2331"/>
  <c r="F2331"/>
  <c r="H2330"/>
  <c r="F2330"/>
  <c r="H2329"/>
  <c r="F2329"/>
  <c r="H2328"/>
  <c r="F2328"/>
  <c r="H2327"/>
  <c r="F2327"/>
  <c r="H2326"/>
  <c r="F2326"/>
  <c r="H2325"/>
  <c r="F2325"/>
  <c r="H2324"/>
  <c r="F2324"/>
  <c r="H2323"/>
  <c r="F2323"/>
  <c r="H2322"/>
  <c r="F2322"/>
  <c r="H2321"/>
  <c r="F2321"/>
  <c r="H2320"/>
  <c r="F2320"/>
  <c r="H2319"/>
  <c r="F2319"/>
  <c r="H2318"/>
  <c r="F2318"/>
  <c r="H2317"/>
  <c r="F2317"/>
  <c r="H2316"/>
  <c r="F2316"/>
  <c r="H2315"/>
  <c r="F2315"/>
  <c r="H2314"/>
  <c r="F2314"/>
  <c r="H2313"/>
  <c r="F2313"/>
  <c r="H2312"/>
  <c r="F2312"/>
  <c r="H2311"/>
  <c r="F2311"/>
  <c r="H2310"/>
  <c r="F2310"/>
  <c r="H2309"/>
  <c r="F2309"/>
  <c r="H2308"/>
  <c r="F2308"/>
  <c r="H2307"/>
  <c r="F2307"/>
  <c r="H2306"/>
  <c r="F2306"/>
  <c r="H2305"/>
  <c r="F2305"/>
  <c r="H2304"/>
  <c r="F2304"/>
  <c r="H2303"/>
  <c r="F2303"/>
  <c r="H2302"/>
  <c r="F2302"/>
  <c r="H2301"/>
  <c r="F2301"/>
  <c r="H2300"/>
  <c r="F2300"/>
  <c r="H2299"/>
  <c r="F2299"/>
  <c r="H2298"/>
  <c r="F2298"/>
  <c r="H2297"/>
  <c r="F2297"/>
  <c r="H2296"/>
  <c r="F2296"/>
  <c r="H2295"/>
  <c r="F2295"/>
  <c r="H2294"/>
  <c r="F2294"/>
  <c r="H2293"/>
  <c r="F2293"/>
  <c r="H2292"/>
  <c r="F2292"/>
  <c r="H2291"/>
  <c r="F2291"/>
  <c r="H2290"/>
  <c r="F2290"/>
  <c r="H2289"/>
  <c r="F2289"/>
  <c r="H2288"/>
  <c r="F2288"/>
  <c r="H2287"/>
  <c r="F2287"/>
  <c r="H2286"/>
  <c r="F2286"/>
  <c r="H2285"/>
  <c r="F2285"/>
  <c r="H2284"/>
  <c r="F2284"/>
  <c r="H2283"/>
  <c r="F2283"/>
  <c r="H2282"/>
  <c r="F2282"/>
  <c r="H2281"/>
  <c r="F2281"/>
  <c r="H2280"/>
  <c r="F2280"/>
  <c r="H2279"/>
  <c r="F2279"/>
  <c r="H2278"/>
  <c r="F2278"/>
  <c r="H2277"/>
  <c r="F2277"/>
  <c r="H2276"/>
  <c r="F2276"/>
  <c r="H2275"/>
  <c r="F2275"/>
  <c r="H2274"/>
  <c r="F2274"/>
  <c r="H2273"/>
  <c r="F2273"/>
  <c r="H2272"/>
  <c r="F2272"/>
  <c r="H2271"/>
  <c r="F2271"/>
  <c r="H2270"/>
  <c r="F2270"/>
  <c r="H2269"/>
  <c r="F2269"/>
  <c r="H2268"/>
  <c r="F2268"/>
  <c r="H2267"/>
  <c r="F2267"/>
  <c r="H2266"/>
  <c r="F2266"/>
  <c r="H2265"/>
  <c r="F2265"/>
  <c r="H2264"/>
  <c r="F2264"/>
  <c r="H2263"/>
  <c r="F2263"/>
  <c r="H2262"/>
  <c r="F2262"/>
  <c r="H2261"/>
  <c r="F2261"/>
  <c r="H2260"/>
  <c r="F2260"/>
  <c r="H2259"/>
  <c r="F2259"/>
  <c r="H2258"/>
  <c r="F2258"/>
  <c r="H2257"/>
  <c r="F2257"/>
  <c r="H2256"/>
  <c r="F2256"/>
  <c r="H2255"/>
  <c r="F2255"/>
  <c r="H2254"/>
  <c r="F2254"/>
  <c r="H2253"/>
  <c r="F2253"/>
  <c r="H2252"/>
  <c r="F2252"/>
  <c r="H2251"/>
  <c r="F2251"/>
  <c r="H2250"/>
  <c r="F2250"/>
  <c r="H2249"/>
  <c r="F2249"/>
  <c r="H2248"/>
  <c r="F2248"/>
  <c r="H2247"/>
  <c r="F2247"/>
  <c r="H2246"/>
  <c r="F2246"/>
  <c r="H2245"/>
  <c r="F2245"/>
  <c r="H2244"/>
  <c r="F2244"/>
  <c r="H2243"/>
  <c r="F2243"/>
  <c r="H2242"/>
  <c r="F2242"/>
  <c r="H2241"/>
  <c r="F2241"/>
  <c r="H2240"/>
  <c r="F2240"/>
  <c r="H2239"/>
  <c r="F2239"/>
  <c r="H2238"/>
  <c r="F2238"/>
  <c r="H2237"/>
  <c r="F2237"/>
  <c r="H2236"/>
  <c r="F2236"/>
  <c r="H2235"/>
  <c r="F2235"/>
  <c r="H2234"/>
  <c r="F2234"/>
  <c r="H2233"/>
  <c r="F2233"/>
  <c r="H2232"/>
  <c r="F2232"/>
  <c r="H2231"/>
  <c r="F2231"/>
  <c r="H2230"/>
  <c r="F2230"/>
  <c r="H2229"/>
  <c r="F2229"/>
  <c r="H2228"/>
  <c r="F2228"/>
  <c r="H2227"/>
  <c r="F2227"/>
  <c r="H2226"/>
  <c r="F2226"/>
  <c r="H2225"/>
  <c r="F2225"/>
  <c r="H2224"/>
  <c r="F2224"/>
  <c r="H2223"/>
  <c r="F2223"/>
  <c r="H2222"/>
  <c r="F2222"/>
  <c r="H2221"/>
  <c r="F2221"/>
  <c r="H2220"/>
  <c r="F2220"/>
  <c r="H2219"/>
  <c r="F2219"/>
  <c r="H2218"/>
  <c r="F2218"/>
  <c r="H2217"/>
  <c r="F2217"/>
  <c r="H2216"/>
  <c r="F2216"/>
  <c r="H2215"/>
  <c r="F2215"/>
  <c r="H2214"/>
  <c r="F2214"/>
  <c r="H2213"/>
  <c r="F2213"/>
  <c r="H2212"/>
  <c r="F2212"/>
  <c r="H2211"/>
  <c r="F2211"/>
  <c r="H2210"/>
  <c r="F2210"/>
  <c r="H2209"/>
  <c r="F2209"/>
  <c r="H2208"/>
  <c r="F2208"/>
  <c r="H2207"/>
  <c r="F2207"/>
  <c r="H2206"/>
  <c r="F2206"/>
  <c r="H2205"/>
  <c r="F2205"/>
  <c r="H2204"/>
  <c r="F2204"/>
  <c r="H2203"/>
  <c r="F2203"/>
  <c r="H2202"/>
  <c r="F2202"/>
  <c r="H2201"/>
  <c r="F2201"/>
  <c r="H2200"/>
  <c r="F2200"/>
  <c r="H2199"/>
  <c r="F2199"/>
  <c r="H2198"/>
  <c r="F2198"/>
  <c r="H2197"/>
  <c r="F2197"/>
  <c r="H2196"/>
  <c r="F2196"/>
  <c r="H2195"/>
  <c r="F2195"/>
  <c r="H2194"/>
  <c r="F2194"/>
  <c r="H2193"/>
  <c r="F2193"/>
  <c r="H2192"/>
  <c r="F2192"/>
  <c r="H2191"/>
  <c r="F2191"/>
  <c r="H2190"/>
  <c r="F2190"/>
  <c r="H2189"/>
  <c r="F2189"/>
  <c r="H2188"/>
  <c r="F2188"/>
  <c r="H2187"/>
  <c r="F2187"/>
  <c r="H2186"/>
  <c r="F2186"/>
  <c r="H2185"/>
  <c r="F2185"/>
  <c r="H2184"/>
  <c r="F2184"/>
  <c r="H2183"/>
  <c r="F2183"/>
  <c r="H2182"/>
  <c r="F2182"/>
  <c r="H2181"/>
  <c r="F2181"/>
  <c r="H2180"/>
  <c r="F2180"/>
  <c r="H2179"/>
  <c r="F2179"/>
  <c r="H2178"/>
  <c r="F2178"/>
  <c r="H2177"/>
  <c r="F2177"/>
  <c r="H2176"/>
  <c r="F2176"/>
  <c r="H2175"/>
  <c r="F2175"/>
  <c r="H2174"/>
  <c r="F2174"/>
  <c r="H2173"/>
  <c r="F2173"/>
  <c r="H2172"/>
  <c r="F2172"/>
  <c r="H2171"/>
  <c r="F2171"/>
  <c r="H2170"/>
  <c r="F2170"/>
  <c r="H2169"/>
  <c r="F2169"/>
  <c r="H2168"/>
  <c r="F2168"/>
  <c r="H2167"/>
  <c r="F2167"/>
  <c r="H2166"/>
  <c r="F2166"/>
  <c r="H2165"/>
  <c r="F2165"/>
  <c r="H2164"/>
  <c r="F2164"/>
  <c r="H2163"/>
  <c r="F2163"/>
  <c r="H2162"/>
  <c r="F2162"/>
  <c r="H2161"/>
  <c r="F2161"/>
  <c r="H2160"/>
  <c r="F2160"/>
  <c r="H2159"/>
  <c r="F2159"/>
  <c r="H2158"/>
  <c r="F2158"/>
  <c r="H2157"/>
  <c r="F2157"/>
  <c r="H2156"/>
  <c r="F2156"/>
  <c r="H2155"/>
  <c r="F2155"/>
  <c r="H2154"/>
  <c r="F2154"/>
  <c r="H2153"/>
  <c r="F2153"/>
  <c r="H2152"/>
  <c r="F2152"/>
  <c r="H2151"/>
  <c r="F2151"/>
  <c r="H2150"/>
  <c r="F2150"/>
  <c r="H2149"/>
  <c r="F2149"/>
  <c r="H2148"/>
  <c r="F2148"/>
  <c r="H2147"/>
  <c r="F2147"/>
  <c r="H2146"/>
  <c r="F2146"/>
  <c r="H2145"/>
  <c r="F2145"/>
  <c r="H2144"/>
  <c r="F2144"/>
  <c r="H2143"/>
  <c r="F2143"/>
  <c r="H2142"/>
  <c r="F2142"/>
  <c r="H2141"/>
  <c r="F2141"/>
  <c r="H2140"/>
  <c r="F2140"/>
  <c r="H2139"/>
  <c r="F2139"/>
  <c r="H2138"/>
  <c r="F2138"/>
  <c r="H2137"/>
  <c r="F2137"/>
  <c r="H2136"/>
  <c r="F2136"/>
  <c r="H2135"/>
  <c r="F2135"/>
  <c r="H2134"/>
  <c r="F2134"/>
  <c r="H2133"/>
  <c r="F2133"/>
  <c r="H2132"/>
  <c r="F2132"/>
  <c r="H2131"/>
  <c r="F2131"/>
  <c r="H2130"/>
  <c r="F2130"/>
  <c r="H2129"/>
  <c r="F2129"/>
  <c r="H2128"/>
  <c r="F2128"/>
  <c r="H2127"/>
  <c r="F2127"/>
  <c r="H2126"/>
  <c r="F2126"/>
  <c r="H2125"/>
  <c r="F2125"/>
  <c r="H2124"/>
  <c r="F2124"/>
  <c r="H2123"/>
  <c r="F2123"/>
  <c r="H2122"/>
  <c r="F2122"/>
  <c r="H2121"/>
  <c r="F2121"/>
  <c r="H2120"/>
  <c r="F2120"/>
  <c r="H2119"/>
  <c r="F2119"/>
  <c r="H2118"/>
  <c r="F2118"/>
  <c r="H2117"/>
  <c r="F2117"/>
  <c r="H2116"/>
  <c r="F2116"/>
  <c r="H2115"/>
  <c r="F2115"/>
  <c r="H2114"/>
  <c r="F2114"/>
  <c r="H2113"/>
  <c r="F2113"/>
  <c r="H2112"/>
  <c r="F2112"/>
  <c r="H2111"/>
  <c r="F2111"/>
  <c r="H2110"/>
  <c r="F2110"/>
  <c r="H2109"/>
  <c r="F2109"/>
  <c r="H2108"/>
  <c r="F2108"/>
  <c r="H2107"/>
  <c r="F2107"/>
  <c r="H2106"/>
  <c r="F2106"/>
  <c r="H2105"/>
  <c r="F2105"/>
  <c r="H2104"/>
  <c r="F2104"/>
  <c r="H2103"/>
  <c r="F2103"/>
  <c r="H2102"/>
  <c r="F2102"/>
  <c r="H2101"/>
  <c r="F2101"/>
  <c r="H2100"/>
  <c r="F2100"/>
  <c r="H2099"/>
  <c r="F2099"/>
  <c r="H2098"/>
  <c r="F2098"/>
  <c r="H2097"/>
  <c r="F2097"/>
  <c r="H2096"/>
  <c r="F2096"/>
  <c r="H2095"/>
  <c r="F2095"/>
  <c r="H2094"/>
  <c r="F2094"/>
  <c r="H2093"/>
  <c r="F2093"/>
  <c r="H2092"/>
  <c r="F2092"/>
  <c r="H2091"/>
  <c r="F2091"/>
  <c r="H2090"/>
  <c r="F2090"/>
  <c r="H2089"/>
  <c r="F2089"/>
  <c r="H2088"/>
  <c r="F2088"/>
  <c r="H2087"/>
  <c r="F2087"/>
  <c r="H2086"/>
  <c r="F2086"/>
  <c r="H2085"/>
  <c r="F2085"/>
  <c r="H2084"/>
  <c r="F2084"/>
  <c r="H2083"/>
  <c r="F2083"/>
  <c r="H2082"/>
  <c r="F2082"/>
  <c r="H2081"/>
  <c r="F2081"/>
  <c r="H2080"/>
  <c r="F2080"/>
  <c r="H2079"/>
  <c r="F2079"/>
  <c r="H2078"/>
  <c r="F2078"/>
  <c r="H2077"/>
  <c r="F2077"/>
  <c r="H2076"/>
  <c r="F2076"/>
  <c r="H2075"/>
  <c r="F2075"/>
  <c r="H2074"/>
  <c r="F2074"/>
  <c r="H2073"/>
  <c r="F2073"/>
  <c r="H2072"/>
  <c r="F2072"/>
  <c r="H2071"/>
  <c r="F2071"/>
  <c r="H2070"/>
  <c r="F2070"/>
  <c r="H2069"/>
  <c r="F2069"/>
  <c r="H2068"/>
  <c r="F2068"/>
  <c r="H2067"/>
  <c r="F2067"/>
  <c r="H2066"/>
  <c r="F2066"/>
  <c r="H2065"/>
  <c r="F2065"/>
  <c r="H2064"/>
  <c r="F2064"/>
  <c r="H2063"/>
  <c r="F2063"/>
  <c r="H2062"/>
  <c r="F2062"/>
  <c r="H2061"/>
  <c r="F2061"/>
  <c r="H2060"/>
  <c r="F2060"/>
  <c r="H2059"/>
  <c r="F2059"/>
  <c r="H2058"/>
  <c r="F2058"/>
  <c r="H2057"/>
  <c r="F2057"/>
  <c r="H2056"/>
  <c r="F2056"/>
  <c r="H2055"/>
  <c r="F2055"/>
  <c r="H2054"/>
  <c r="F2054"/>
  <c r="H2053"/>
  <c r="F2053"/>
  <c r="H2052"/>
  <c r="F2052"/>
  <c r="H2051"/>
  <c r="F2051"/>
  <c r="H2050"/>
  <c r="F2050"/>
  <c r="H2049"/>
  <c r="F2049"/>
  <c r="H2048"/>
  <c r="F2048"/>
  <c r="H2047"/>
  <c r="F2047"/>
  <c r="H2046"/>
  <c r="F2046"/>
  <c r="H2045"/>
  <c r="F2045"/>
  <c r="H2044"/>
  <c r="F2044"/>
  <c r="H2043"/>
  <c r="F2043"/>
  <c r="H2042"/>
  <c r="F2042"/>
  <c r="H2041"/>
  <c r="F2041"/>
  <c r="H2040"/>
  <c r="F2040"/>
  <c r="H2039"/>
  <c r="F2039"/>
  <c r="H2038"/>
  <c r="F2038"/>
  <c r="H2037"/>
  <c r="F2037"/>
  <c r="H2036"/>
  <c r="F2036"/>
  <c r="H2035"/>
  <c r="F2035"/>
  <c r="H2034"/>
  <c r="F2034"/>
  <c r="H2033"/>
  <c r="F2033"/>
  <c r="H2032"/>
  <c r="F2032"/>
  <c r="H2031"/>
  <c r="F2031"/>
  <c r="H2030"/>
  <c r="F2030"/>
  <c r="H2029"/>
  <c r="F2029"/>
  <c r="H2028"/>
  <c r="F2028"/>
  <c r="H2027"/>
  <c r="F2027"/>
  <c r="H2026"/>
  <c r="F2026"/>
  <c r="H2025"/>
  <c r="F2025"/>
  <c r="H2024"/>
  <c r="F2024"/>
  <c r="H2023"/>
  <c r="F2023"/>
  <c r="H2022"/>
  <c r="F2022"/>
  <c r="H2021"/>
  <c r="F2021"/>
  <c r="H2020"/>
  <c r="F2020"/>
  <c r="H2019"/>
  <c r="F2019"/>
  <c r="H2018"/>
  <c r="F2018"/>
  <c r="H2017"/>
  <c r="F2017"/>
  <c r="H2016"/>
  <c r="F2016"/>
  <c r="H2015"/>
  <c r="F2015"/>
  <c r="H2014"/>
  <c r="F2014"/>
  <c r="H2013"/>
  <c r="F2013"/>
  <c r="H2012"/>
  <c r="F2012"/>
  <c r="H2011"/>
  <c r="F2011"/>
  <c r="H2010"/>
  <c r="F2010"/>
  <c r="H2009"/>
  <c r="F2009"/>
  <c r="H2008"/>
  <c r="F2008"/>
  <c r="H2007"/>
  <c r="F2007"/>
  <c r="H2006"/>
  <c r="F2006"/>
  <c r="H2005"/>
  <c r="F2005"/>
  <c r="H2004"/>
  <c r="F2004"/>
  <c r="H2003"/>
  <c r="F2003"/>
  <c r="H2002"/>
  <c r="F2002"/>
  <c r="H2001"/>
  <c r="F2001"/>
  <c r="H2000"/>
  <c r="F2000"/>
  <c r="H1999"/>
  <c r="F1999"/>
  <c r="H1998"/>
  <c r="F1998"/>
  <c r="H1997"/>
  <c r="F1997"/>
  <c r="H1996"/>
  <c r="F1996"/>
  <c r="H1995"/>
  <c r="F1995"/>
  <c r="H1994"/>
  <c r="F1994"/>
  <c r="H1993"/>
  <c r="F1993"/>
  <c r="H1992"/>
  <c r="F1992"/>
  <c r="H1991"/>
  <c r="F1991"/>
  <c r="H1990"/>
  <c r="F1990"/>
  <c r="H1989"/>
  <c r="F1989"/>
  <c r="H1988"/>
  <c r="F1988"/>
  <c r="H1987"/>
  <c r="F1987"/>
  <c r="H1986"/>
  <c r="F1986"/>
  <c r="H1985"/>
  <c r="F1985"/>
  <c r="H1984"/>
  <c r="F1984"/>
  <c r="H1983"/>
  <c r="F1983"/>
  <c r="H1982"/>
  <c r="F1982"/>
  <c r="H1981"/>
  <c r="F1981"/>
  <c r="H1980"/>
  <c r="F1980"/>
  <c r="H1979"/>
  <c r="F1979"/>
  <c r="H1978"/>
  <c r="F1978"/>
  <c r="H1977"/>
  <c r="F1977"/>
  <c r="H1976"/>
  <c r="F1976"/>
  <c r="H1975"/>
  <c r="F1975"/>
  <c r="H1974"/>
  <c r="F1974"/>
  <c r="H1973"/>
  <c r="F1973"/>
  <c r="H1972"/>
  <c r="F1972"/>
  <c r="H1971"/>
  <c r="F1971"/>
  <c r="H1970"/>
  <c r="F1970"/>
  <c r="H1969"/>
  <c r="F1969"/>
  <c r="H1968"/>
  <c r="F1968"/>
  <c r="H1967"/>
  <c r="F1967"/>
  <c r="H1966"/>
  <c r="F1966"/>
  <c r="H1965"/>
  <c r="F1965"/>
  <c r="H1964"/>
  <c r="F1964"/>
  <c r="H1963"/>
  <c r="F1963"/>
  <c r="H1962"/>
  <c r="F1962"/>
  <c r="H1961"/>
  <c r="F1961"/>
  <c r="H1960"/>
  <c r="F1960"/>
  <c r="H1959"/>
  <c r="F1959"/>
  <c r="H1958"/>
  <c r="F1958"/>
  <c r="H1957"/>
  <c r="F1957"/>
  <c r="H1956"/>
  <c r="F1956"/>
  <c r="H1955"/>
  <c r="F1955"/>
  <c r="H1954"/>
  <c r="F1954"/>
  <c r="H1953"/>
  <c r="F1953"/>
  <c r="H1952"/>
  <c r="F1952"/>
  <c r="H1951"/>
  <c r="F1951"/>
  <c r="H1950"/>
  <c r="F1950"/>
  <c r="H1949"/>
  <c r="F1949"/>
  <c r="H1948"/>
  <c r="F1948"/>
  <c r="H1947"/>
  <c r="F1947"/>
  <c r="H1946"/>
  <c r="F1946"/>
  <c r="H1945"/>
  <c r="F1945"/>
  <c r="H1944"/>
  <c r="F1944"/>
  <c r="H1943"/>
  <c r="F1943"/>
  <c r="H1942"/>
  <c r="F1942"/>
  <c r="H1941"/>
  <c r="F1941"/>
  <c r="H1940"/>
  <c r="F1940"/>
  <c r="H1939"/>
  <c r="F1939"/>
  <c r="H1938"/>
  <c r="F1938"/>
  <c r="H1937"/>
  <c r="F1937"/>
  <c r="H1936"/>
  <c r="F1936"/>
  <c r="H1935"/>
  <c r="F1935"/>
  <c r="H1934"/>
  <c r="F1934"/>
  <c r="H1933"/>
  <c r="F1933"/>
  <c r="H1932"/>
  <c r="F1932"/>
  <c r="H1931"/>
  <c r="F1931"/>
  <c r="H1930"/>
  <c r="F1930"/>
  <c r="H1929"/>
  <c r="F1929"/>
  <c r="H1928"/>
  <c r="F1928"/>
  <c r="H1927"/>
  <c r="F1927"/>
  <c r="H1926"/>
  <c r="F1926"/>
  <c r="H1925"/>
  <c r="F1925"/>
  <c r="H1924"/>
  <c r="F1924"/>
  <c r="H1923"/>
  <c r="F1923"/>
  <c r="H1922"/>
  <c r="F1922"/>
  <c r="H1921"/>
  <c r="F1921"/>
  <c r="H1920"/>
  <c r="F1920"/>
  <c r="H1919"/>
  <c r="F1919"/>
  <c r="H1918"/>
  <c r="F1918"/>
  <c r="H1917"/>
  <c r="F1917"/>
  <c r="H1916"/>
  <c r="F1916"/>
  <c r="H1915"/>
  <c r="F1915"/>
  <c r="H1914"/>
  <c r="F1914"/>
  <c r="H1913"/>
  <c r="F1913"/>
  <c r="H1912"/>
  <c r="F1912"/>
  <c r="H1911"/>
  <c r="F1911"/>
  <c r="H1910"/>
  <c r="F1910"/>
  <c r="H1909"/>
  <c r="F1909"/>
  <c r="H1908"/>
  <c r="F1908"/>
  <c r="H1907"/>
  <c r="F1907"/>
  <c r="H1906"/>
  <c r="F1906"/>
  <c r="H1905"/>
  <c r="F1905"/>
  <c r="H1904"/>
  <c r="F1904"/>
  <c r="H1903"/>
  <c r="F1903"/>
  <c r="H1902"/>
  <c r="F1902"/>
  <c r="H1901"/>
  <c r="F1901"/>
  <c r="H1900"/>
  <c r="F1900"/>
  <c r="H1899"/>
  <c r="F1899"/>
  <c r="H1898"/>
  <c r="F1898"/>
  <c r="H1897"/>
  <c r="F1897"/>
  <c r="H1896"/>
  <c r="F1896"/>
  <c r="H1895"/>
  <c r="F1895"/>
  <c r="H1894"/>
  <c r="F1894"/>
  <c r="H1893"/>
  <c r="F1893"/>
  <c r="H1892"/>
  <c r="F1892"/>
  <c r="H1891"/>
  <c r="F1891"/>
  <c r="H1890"/>
  <c r="F1890"/>
  <c r="H1889"/>
  <c r="F1889"/>
  <c r="H1888"/>
  <c r="F1888"/>
  <c r="H1887"/>
  <c r="F1887"/>
  <c r="H1886"/>
  <c r="F1886"/>
  <c r="H1885"/>
  <c r="F1885"/>
  <c r="H1884"/>
  <c r="F1884"/>
  <c r="H1883"/>
  <c r="F1883"/>
  <c r="H1882"/>
  <c r="F1882"/>
  <c r="H1881"/>
  <c r="F1881"/>
  <c r="H1880"/>
  <c r="F1880"/>
  <c r="H1879"/>
  <c r="F1879"/>
  <c r="H1878"/>
  <c r="F1878"/>
  <c r="H1877"/>
  <c r="F1877"/>
  <c r="H1876"/>
  <c r="F1876"/>
  <c r="H1875"/>
  <c r="F1875"/>
  <c r="H1874"/>
  <c r="F1874"/>
  <c r="H1873"/>
  <c r="F1873"/>
  <c r="H1872"/>
  <c r="F1872"/>
  <c r="H1871"/>
  <c r="F1871"/>
  <c r="H1870"/>
  <c r="F1870"/>
  <c r="H1869"/>
  <c r="F1869"/>
  <c r="H1868"/>
  <c r="F1868"/>
  <c r="H1867"/>
  <c r="F1867"/>
  <c r="H1866"/>
  <c r="F1866"/>
  <c r="H1865"/>
  <c r="F1865"/>
  <c r="H1864"/>
  <c r="F1864"/>
  <c r="H1863"/>
  <c r="F1863"/>
  <c r="H1862"/>
  <c r="F1862"/>
  <c r="H1861"/>
  <c r="F1861"/>
  <c r="H1860"/>
  <c r="F1860"/>
  <c r="H1859"/>
  <c r="F1859"/>
  <c r="H1858"/>
  <c r="F1858"/>
  <c r="H1857"/>
  <c r="F1857"/>
  <c r="H1856"/>
  <c r="F1856"/>
  <c r="H1855"/>
  <c r="F1855"/>
  <c r="H1854"/>
  <c r="F1854"/>
  <c r="H1853"/>
  <c r="F1853"/>
  <c r="H1852"/>
  <c r="F1852"/>
  <c r="H1851"/>
  <c r="F1851"/>
  <c r="H1850"/>
  <c r="F1850"/>
  <c r="H1849"/>
  <c r="F1849"/>
  <c r="H1848"/>
  <c r="F1848"/>
  <c r="H1847"/>
  <c r="F1847"/>
  <c r="H1846"/>
  <c r="F1846"/>
  <c r="H1845"/>
  <c r="F1845"/>
  <c r="H1844"/>
  <c r="F1844"/>
  <c r="H1843"/>
  <c r="F1843"/>
  <c r="H1842"/>
  <c r="F1842"/>
  <c r="H1841"/>
  <c r="F1841"/>
  <c r="H1840"/>
  <c r="F1840"/>
  <c r="H1839"/>
  <c r="F1839"/>
  <c r="H1838"/>
  <c r="F1838"/>
  <c r="H1837"/>
  <c r="F1837"/>
  <c r="H1836"/>
  <c r="F1836"/>
  <c r="H1835"/>
  <c r="F1835"/>
  <c r="H1834"/>
  <c r="F1834"/>
  <c r="H1833"/>
  <c r="F1833"/>
  <c r="H1832"/>
  <c r="F1832"/>
  <c r="H1831"/>
  <c r="F1831"/>
  <c r="H1830"/>
  <c r="F1830"/>
  <c r="H1829"/>
  <c r="F1829"/>
  <c r="H1828"/>
  <c r="F1828"/>
  <c r="H1827"/>
  <c r="F1827"/>
  <c r="H1826"/>
  <c r="F1826"/>
  <c r="H1825"/>
  <c r="F1825"/>
  <c r="H1824"/>
  <c r="F1824"/>
  <c r="H1823"/>
  <c r="F1823"/>
  <c r="H1822"/>
  <c r="F1822"/>
  <c r="H1821"/>
  <c r="F1821"/>
  <c r="H1820"/>
  <c r="F1820"/>
  <c r="H1819"/>
  <c r="F1819"/>
  <c r="H1818"/>
  <c r="F1818"/>
  <c r="H1817"/>
  <c r="F1817"/>
  <c r="H1816"/>
  <c r="F1816"/>
  <c r="H1815"/>
  <c r="F1815"/>
  <c r="H1814"/>
  <c r="F1814"/>
  <c r="H1813"/>
  <c r="F1813"/>
  <c r="H1812"/>
  <c r="F1812"/>
  <c r="H1811"/>
  <c r="F1811"/>
  <c r="H1810"/>
  <c r="F1810"/>
  <c r="H1809"/>
  <c r="F1809"/>
  <c r="H1808"/>
  <c r="F1808"/>
  <c r="H1807"/>
  <c r="F1807"/>
  <c r="H1806"/>
  <c r="F1806"/>
  <c r="H1805"/>
  <c r="F1805"/>
  <c r="H1804"/>
  <c r="F1804"/>
  <c r="H1803"/>
  <c r="F1803"/>
  <c r="H1802"/>
  <c r="F1802"/>
  <c r="H1801"/>
  <c r="F1801"/>
  <c r="H1800"/>
  <c r="F1800"/>
  <c r="H1799"/>
  <c r="F1799"/>
  <c r="H1798"/>
  <c r="F1798"/>
  <c r="H1797"/>
  <c r="F1797"/>
  <c r="H1796"/>
  <c r="F1796"/>
  <c r="H1795"/>
  <c r="F1795"/>
  <c r="H1794"/>
  <c r="F1794"/>
  <c r="H1793"/>
  <c r="F1793"/>
  <c r="H1792"/>
  <c r="F1792"/>
  <c r="H1791"/>
  <c r="F1791"/>
  <c r="H1790"/>
  <c r="F1790"/>
  <c r="H1789"/>
  <c r="F1789"/>
  <c r="H1788"/>
  <c r="F1788"/>
  <c r="H1787"/>
  <c r="F1787"/>
  <c r="H1786"/>
  <c r="F1786"/>
  <c r="H1785"/>
  <c r="F1785"/>
  <c r="H1784"/>
  <c r="F1784"/>
  <c r="H1783"/>
  <c r="F1783"/>
  <c r="H1782"/>
  <c r="F1782"/>
  <c r="H1781"/>
  <c r="F1781"/>
  <c r="H1780"/>
  <c r="F1780"/>
  <c r="H1779"/>
  <c r="F1779"/>
  <c r="H1778"/>
  <c r="F1778"/>
  <c r="H1777"/>
  <c r="F1777"/>
  <c r="H1776"/>
  <c r="F1776"/>
  <c r="H1775"/>
  <c r="F1775"/>
  <c r="H1774"/>
  <c r="F1774"/>
  <c r="H1773"/>
  <c r="F1773"/>
  <c r="H1772"/>
  <c r="F1772"/>
  <c r="H1771"/>
  <c r="F1771"/>
  <c r="H1770"/>
  <c r="F1770"/>
  <c r="H1769"/>
  <c r="F1769"/>
  <c r="H1768"/>
  <c r="F1768"/>
  <c r="H1767"/>
  <c r="F1767"/>
  <c r="H1766"/>
  <c r="F1766"/>
  <c r="H1765"/>
  <c r="F1765"/>
  <c r="H1764"/>
  <c r="F1764"/>
  <c r="H1763"/>
  <c r="F1763"/>
  <c r="H1762"/>
  <c r="F1762"/>
  <c r="H1761"/>
  <c r="F1761"/>
  <c r="H1760"/>
  <c r="F1760"/>
  <c r="H1759"/>
  <c r="F1759"/>
  <c r="H1758"/>
  <c r="F1758"/>
  <c r="H1757"/>
  <c r="F1757"/>
  <c r="H1756"/>
  <c r="F1756"/>
  <c r="H1755"/>
  <c r="F1755"/>
  <c r="H1754"/>
  <c r="F1754"/>
  <c r="H1753"/>
  <c r="F1753"/>
  <c r="H1752"/>
  <c r="F1752"/>
  <c r="H1751"/>
  <c r="F1751"/>
  <c r="H1750"/>
  <c r="F1750"/>
  <c r="H1749"/>
  <c r="F1749"/>
  <c r="H1748"/>
  <c r="F1748"/>
  <c r="H1747"/>
  <c r="F1747"/>
  <c r="H1746"/>
  <c r="F1746"/>
  <c r="H1745"/>
  <c r="F1745"/>
  <c r="H1744"/>
  <c r="F1744"/>
  <c r="H1743"/>
  <c r="F1743"/>
  <c r="H1742"/>
  <c r="F1742"/>
  <c r="H1741"/>
  <c r="F1741"/>
  <c r="H1740"/>
  <c r="F1740"/>
  <c r="H1739"/>
  <c r="F1739"/>
  <c r="H1738"/>
  <c r="F1738"/>
  <c r="H1737"/>
  <c r="F1737"/>
  <c r="H1736"/>
  <c r="F1736"/>
  <c r="H1735"/>
  <c r="F1735"/>
  <c r="H1734"/>
  <c r="F1734"/>
  <c r="H1733"/>
  <c r="F1733"/>
  <c r="H1732"/>
  <c r="F1732"/>
  <c r="H1731"/>
  <c r="F1731"/>
  <c r="H1730"/>
  <c r="F1730"/>
  <c r="H1729"/>
  <c r="F1729"/>
  <c r="H1728"/>
  <c r="F1728"/>
  <c r="H1727"/>
  <c r="F1727"/>
  <c r="H1726"/>
  <c r="F1726"/>
  <c r="H1725"/>
  <c r="F1725"/>
  <c r="H1724"/>
  <c r="F1724"/>
  <c r="H1723"/>
  <c r="F1723"/>
  <c r="H1722"/>
  <c r="F1722"/>
  <c r="H1721"/>
  <c r="F1721"/>
  <c r="H1720"/>
  <c r="F1720"/>
  <c r="H1719"/>
  <c r="F1719"/>
  <c r="H1718"/>
  <c r="F1718"/>
  <c r="H1717"/>
  <c r="F1717"/>
  <c r="H1716"/>
  <c r="F1716"/>
  <c r="H1715"/>
  <c r="F1715"/>
  <c r="H1714"/>
  <c r="F1714"/>
  <c r="H1713"/>
  <c r="F1713"/>
  <c r="H1712"/>
  <c r="F1712"/>
  <c r="H1711"/>
  <c r="F1711"/>
  <c r="H1710"/>
  <c r="F1710"/>
  <c r="H1709"/>
  <c r="F1709"/>
  <c r="H1708"/>
  <c r="F1708"/>
  <c r="H1707"/>
  <c r="F1707"/>
  <c r="H1706"/>
  <c r="F1706"/>
  <c r="H1705"/>
  <c r="F1705"/>
  <c r="H1704"/>
  <c r="F1704"/>
  <c r="H1703"/>
  <c r="F1703"/>
  <c r="H1702"/>
  <c r="F1702"/>
  <c r="H1701"/>
  <c r="F1701"/>
  <c r="H1700"/>
  <c r="F1700"/>
  <c r="H1699"/>
  <c r="F1699"/>
  <c r="H1698"/>
  <c r="F1698"/>
  <c r="H1697"/>
  <c r="F1697"/>
  <c r="H1696"/>
  <c r="F1696"/>
  <c r="H1695"/>
  <c r="F1695"/>
  <c r="H1694"/>
  <c r="F1694"/>
  <c r="H1693"/>
  <c r="F1693"/>
  <c r="H1692"/>
  <c r="F1692"/>
  <c r="H1691"/>
  <c r="F1691"/>
  <c r="H1690"/>
  <c r="F1690"/>
  <c r="H1689"/>
  <c r="F1689"/>
  <c r="H1688"/>
  <c r="F1688"/>
  <c r="H1687"/>
  <c r="F1687"/>
  <c r="H1686"/>
  <c r="F1686"/>
  <c r="H1685"/>
  <c r="F1685"/>
  <c r="H1684"/>
  <c r="F1684"/>
  <c r="H1683"/>
  <c r="F1683"/>
  <c r="H1682"/>
  <c r="F1682"/>
  <c r="H1681"/>
  <c r="F1681"/>
  <c r="H1680"/>
  <c r="F1680"/>
  <c r="H1679"/>
  <c r="F1679"/>
  <c r="H1678"/>
  <c r="F1678"/>
  <c r="H1677"/>
  <c r="F1677"/>
  <c r="H1676"/>
  <c r="F1676"/>
  <c r="H1675"/>
  <c r="F1675"/>
  <c r="H1674"/>
  <c r="F1674"/>
  <c r="H1673"/>
  <c r="F1673"/>
  <c r="H1672"/>
  <c r="F1672"/>
  <c r="H1671"/>
  <c r="F1671"/>
  <c r="H1670"/>
  <c r="F1670"/>
  <c r="H1669"/>
  <c r="F1669"/>
  <c r="H1668"/>
  <c r="F1668"/>
  <c r="H1667"/>
  <c r="F1667"/>
  <c r="H1666"/>
  <c r="F1666"/>
  <c r="H1665"/>
  <c r="F1665"/>
  <c r="H1664"/>
  <c r="F1664"/>
  <c r="H1663"/>
  <c r="F1663"/>
  <c r="H1662"/>
  <c r="F1662"/>
  <c r="H1661"/>
  <c r="F1661"/>
  <c r="H1660"/>
  <c r="F1660"/>
  <c r="H1659"/>
  <c r="F1659"/>
  <c r="H1658"/>
  <c r="F1658"/>
  <c r="H1657"/>
  <c r="F1657"/>
  <c r="H1656"/>
  <c r="F1656"/>
  <c r="H1655"/>
  <c r="F1655"/>
  <c r="H1654"/>
  <c r="F1654"/>
  <c r="H1653"/>
  <c r="F1653"/>
  <c r="H1652"/>
  <c r="F1652"/>
  <c r="H1651"/>
  <c r="F1651"/>
  <c r="H1650"/>
  <c r="F1650"/>
  <c r="H1649"/>
  <c r="F1649"/>
  <c r="H1648"/>
  <c r="F1648"/>
  <c r="H1647"/>
  <c r="F1647"/>
  <c r="H1646"/>
  <c r="F1646"/>
  <c r="H1645"/>
  <c r="F1645"/>
  <c r="H1644"/>
  <c r="F1644"/>
  <c r="H1643"/>
  <c r="F1643"/>
  <c r="H1642"/>
  <c r="F1642"/>
  <c r="H1641"/>
  <c r="F1641"/>
  <c r="H1640"/>
  <c r="F1640"/>
  <c r="H1639"/>
  <c r="F1639"/>
  <c r="H1638"/>
  <c r="F1638"/>
  <c r="H1637"/>
  <c r="F1637"/>
  <c r="H1636"/>
  <c r="F1636"/>
  <c r="H1635"/>
  <c r="F1635"/>
  <c r="H1634"/>
  <c r="F1634"/>
  <c r="H1633"/>
  <c r="F1633"/>
  <c r="H1632"/>
  <c r="F1632"/>
  <c r="H1631"/>
  <c r="F1631"/>
  <c r="H1630"/>
  <c r="F1630"/>
  <c r="H1629"/>
  <c r="F1629"/>
  <c r="H1628"/>
  <c r="F1628"/>
  <c r="H1627"/>
  <c r="F1627"/>
  <c r="H1626"/>
  <c r="F1626"/>
  <c r="H1625"/>
  <c r="F1625"/>
  <c r="H1624"/>
  <c r="F1624"/>
  <c r="H1623"/>
  <c r="F1623"/>
  <c r="H1622"/>
  <c r="F1622"/>
  <c r="H1621"/>
  <c r="F1621"/>
  <c r="H1620"/>
  <c r="F1620"/>
  <c r="H1619"/>
  <c r="F1619"/>
  <c r="H1618"/>
  <c r="F1618"/>
  <c r="H1617"/>
  <c r="F1617"/>
  <c r="H1616"/>
  <c r="F1616"/>
  <c r="H1615"/>
  <c r="F1615"/>
  <c r="H1614"/>
  <c r="F1614"/>
  <c r="H1613"/>
  <c r="F1613"/>
  <c r="H1612"/>
  <c r="F1612"/>
  <c r="H1611"/>
  <c r="F1611"/>
  <c r="H1610"/>
  <c r="F1610"/>
  <c r="H1609"/>
  <c r="F1609"/>
  <c r="H1608"/>
  <c r="F1608"/>
  <c r="H1607"/>
  <c r="F1607"/>
  <c r="H1606"/>
  <c r="F1606"/>
  <c r="H1605"/>
  <c r="F1605"/>
  <c r="H1604"/>
  <c r="F1604"/>
  <c r="H1603"/>
  <c r="F1603"/>
  <c r="H1602"/>
  <c r="F1602"/>
  <c r="H1601"/>
  <c r="F1601"/>
  <c r="H1600"/>
  <c r="F1600"/>
  <c r="H1599"/>
  <c r="F1599"/>
  <c r="H1598"/>
  <c r="F1598"/>
  <c r="H1597"/>
  <c r="F1597"/>
  <c r="H1596"/>
  <c r="F1596"/>
  <c r="H1595"/>
  <c r="F1595"/>
  <c r="H1594"/>
  <c r="F1594"/>
  <c r="H1593"/>
  <c r="F1593"/>
  <c r="H1592"/>
  <c r="F1592"/>
  <c r="H1591"/>
  <c r="F1591"/>
  <c r="H1590"/>
  <c r="F1590"/>
  <c r="H1589"/>
  <c r="F1589"/>
  <c r="H1588"/>
  <c r="F1588"/>
  <c r="H1587"/>
  <c r="F1587"/>
  <c r="H1586"/>
  <c r="F1586"/>
  <c r="H1585"/>
  <c r="F1585"/>
  <c r="H1584"/>
  <c r="F1584"/>
  <c r="H1583"/>
  <c r="F1583"/>
  <c r="H1582"/>
  <c r="F1582"/>
  <c r="H1581"/>
  <c r="F1581"/>
  <c r="H1580"/>
  <c r="F1580"/>
  <c r="H1579"/>
  <c r="F1579"/>
  <c r="H1578"/>
  <c r="F1578"/>
  <c r="H1577"/>
  <c r="F1577"/>
  <c r="H1576"/>
  <c r="F1576"/>
  <c r="H1575"/>
  <c r="F1575"/>
  <c r="H1574"/>
  <c r="F1574"/>
  <c r="H1573"/>
  <c r="F1573"/>
  <c r="H1572"/>
  <c r="F1572"/>
  <c r="H1571"/>
  <c r="F1571"/>
  <c r="H1570"/>
  <c r="F1570"/>
  <c r="H1569"/>
  <c r="F1569"/>
  <c r="H1568"/>
  <c r="F1568"/>
  <c r="H1567"/>
  <c r="F1567"/>
  <c r="H1566"/>
  <c r="F1566"/>
  <c r="H1565"/>
  <c r="F1565"/>
  <c r="H1564"/>
  <c r="F1564"/>
  <c r="H1563"/>
  <c r="F1563"/>
  <c r="H1562"/>
  <c r="F1562"/>
  <c r="H1561"/>
  <c r="F1561"/>
  <c r="H1560"/>
  <c r="F1560"/>
  <c r="H1559"/>
  <c r="F1559"/>
  <c r="H1558"/>
  <c r="F1558"/>
  <c r="H1557"/>
  <c r="F1557"/>
  <c r="H1556"/>
  <c r="F1556"/>
  <c r="H1555"/>
  <c r="F1555"/>
  <c r="H1554"/>
  <c r="F1554"/>
  <c r="H1553"/>
  <c r="F1553"/>
  <c r="H1552"/>
  <c r="F1552"/>
  <c r="H1551"/>
  <c r="F1551"/>
  <c r="H1550"/>
  <c r="F1550"/>
  <c r="H1549"/>
  <c r="F1549"/>
  <c r="H1548"/>
  <c r="F1548"/>
  <c r="H1547"/>
  <c r="F1547"/>
  <c r="H1546"/>
  <c r="F1546"/>
  <c r="H1545"/>
  <c r="F1545"/>
  <c r="H1544"/>
  <c r="F1544"/>
  <c r="H1543"/>
  <c r="F1543"/>
  <c r="H1542"/>
  <c r="F1542"/>
  <c r="H1541"/>
  <c r="F1541"/>
  <c r="H1540"/>
  <c r="F1540"/>
  <c r="H1539"/>
  <c r="F1539"/>
  <c r="H1538"/>
  <c r="F1538"/>
  <c r="H1537"/>
  <c r="F1537"/>
  <c r="H1536"/>
  <c r="F1536"/>
  <c r="H1535"/>
  <c r="F1535"/>
  <c r="H1534"/>
  <c r="F1534"/>
  <c r="H1533"/>
  <c r="F1533"/>
  <c r="H1532"/>
  <c r="F1532"/>
  <c r="H1531"/>
  <c r="F1531"/>
  <c r="H1530"/>
  <c r="F1530"/>
  <c r="H1529"/>
  <c r="F1529"/>
  <c r="H1528"/>
  <c r="F1528"/>
  <c r="H1527"/>
  <c r="F1527"/>
  <c r="H1526"/>
  <c r="F1526"/>
  <c r="H1525"/>
  <c r="F1525"/>
  <c r="H1524"/>
  <c r="F1524"/>
  <c r="H1523"/>
  <c r="F1523"/>
  <c r="H1522"/>
  <c r="F1522"/>
  <c r="H1521"/>
  <c r="F1521"/>
  <c r="H1520"/>
  <c r="F1520"/>
  <c r="H1519"/>
  <c r="F1519"/>
  <c r="H1518"/>
  <c r="F1518"/>
  <c r="H1517"/>
  <c r="F1517"/>
  <c r="H1516"/>
  <c r="F1516"/>
  <c r="H1515"/>
  <c r="F1515"/>
  <c r="H1514"/>
  <c r="F1514"/>
  <c r="H1513"/>
  <c r="F1513"/>
  <c r="H1512"/>
  <c r="F1512"/>
  <c r="H1511"/>
  <c r="F1511"/>
  <c r="H1510"/>
  <c r="F1510"/>
  <c r="H1509"/>
  <c r="F1509"/>
  <c r="H1508"/>
  <c r="F1508"/>
  <c r="H1507"/>
  <c r="F1507"/>
  <c r="H1506"/>
  <c r="F1506"/>
  <c r="H1505"/>
  <c r="F1505"/>
  <c r="H1504"/>
  <c r="F1504"/>
  <c r="H1503"/>
  <c r="F1503"/>
  <c r="H1502"/>
  <c r="F1502"/>
  <c r="H1501"/>
  <c r="F1501"/>
  <c r="H1500"/>
  <c r="F1500"/>
  <c r="H1499"/>
  <c r="F1499"/>
  <c r="H1498"/>
  <c r="F1498"/>
  <c r="H1497"/>
  <c r="F1497"/>
  <c r="H1496"/>
  <c r="F1496"/>
  <c r="H1495"/>
  <c r="F1495"/>
  <c r="H1494"/>
  <c r="F1494"/>
  <c r="H1493"/>
  <c r="F1493"/>
  <c r="H1492"/>
  <c r="F1492"/>
  <c r="H1491"/>
  <c r="F1491"/>
  <c r="H1490"/>
  <c r="F1490"/>
  <c r="H1489"/>
  <c r="F1489"/>
  <c r="H1488"/>
  <c r="F1488"/>
  <c r="H1487"/>
  <c r="F1487"/>
  <c r="H1486"/>
  <c r="F1486"/>
  <c r="H1485"/>
  <c r="F1485"/>
  <c r="H1484"/>
  <c r="F1484"/>
  <c r="H1483"/>
  <c r="F1483"/>
  <c r="H1482"/>
  <c r="F1482"/>
  <c r="H1481"/>
  <c r="F1481"/>
  <c r="H1480"/>
  <c r="F1480"/>
  <c r="H1479"/>
  <c r="F1479"/>
  <c r="H1478"/>
  <c r="F1478"/>
  <c r="H1477"/>
  <c r="F1477"/>
  <c r="H1476"/>
  <c r="F1476"/>
  <c r="H1475"/>
  <c r="F1475"/>
  <c r="H1474"/>
  <c r="F1474"/>
  <c r="H1473"/>
  <c r="F1473"/>
  <c r="H1472"/>
  <c r="F1472"/>
  <c r="H1471"/>
  <c r="F1471"/>
  <c r="H1470"/>
  <c r="F1470"/>
  <c r="H1469"/>
  <c r="F1469"/>
  <c r="H1468"/>
  <c r="F1468"/>
  <c r="H1467"/>
  <c r="F1467"/>
  <c r="H1466"/>
  <c r="F1466"/>
  <c r="H1465"/>
  <c r="F1465"/>
  <c r="H1464"/>
  <c r="F1464"/>
  <c r="H1463"/>
  <c r="F1463"/>
  <c r="H1462"/>
  <c r="F1462"/>
  <c r="H1461"/>
  <c r="F1461"/>
  <c r="H1460"/>
  <c r="F1460"/>
  <c r="H1459"/>
  <c r="F1459"/>
  <c r="H1458"/>
  <c r="F1458"/>
  <c r="H1457"/>
  <c r="F1457"/>
  <c r="H1456"/>
  <c r="F1456"/>
  <c r="H1455"/>
  <c r="F1455"/>
  <c r="H1454"/>
  <c r="F1454"/>
  <c r="H1453"/>
  <c r="F1453"/>
  <c r="H1452"/>
  <c r="F1452"/>
  <c r="H1451"/>
  <c r="F1451"/>
  <c r="H1450"/>
  <c r="F1450"/>
  <c r="H1449"/>
  <c r="F1449"/>
  <c r="H1448"/>
  <c r="F1448"/>
  <c r="H1447"/>
  <c r="F1447"/>
  <c r="H1446"/>
  <c r="F1446"/>
  <c r="H1445"/>
  <c r="F1445"/>
  <c r="H1444"/>
  <c r="F1444"/>
  <c r="H1443"/>
  <c r="F1443"/>
  <c r="H1442"/>
  <c r="F1442"/>
  <c r="H1441"/>
  <c r="F1441"/>
  <c r="H1440"/>
  <c r="F1440"/>
  <c r="H1439"/>
  <c r="F1439"/>
  <c r="H1438"/>
  <c r="F1438"/>
  <c r="H1437"/>
  <c r="F1437"/>
  <c r="H1436"/>
  <c r="F1436"/>
  <c r="H1435"/>
  <c r="F1435"/>
  <c r="H1434"/>
  <c r="F1434"/>
  <c r="H1433"/>
  <c r="F1433"/>
  <c r="H1432"/>
  <c r="F1432"/>
  <c r="H1431"/>
  <c r="F1431"/>
  <c r="H1430"/>
  <c r="F1430"/>
  <c r="H1429"/>
  <c r="F1429"/>
  <c r="H1428"/>
  <c r="F1428"/>
  <c r="H1427"/>
  <c r="F1427"/>
  <c r="H1426"/>
  <c r="F1426"/>
  <c r="H1425"/>
  <c r="F1425"/>
  <c r="H1424"/>
  <c r="F1424"/>
  <c r="H1423"/>
  <c r="F1423"/>
  <c r="H1422"/>
  <c r="F1422"/>
  <c r="H1421"/>
  <c r="F1421"/>
  <c r="H1420"/>
  <c r="F1420"/>
  <c r="H1419"/>
  <c r="F1419"/>
  <c r="H1418"/>
  <c r="F1418"/>
  <c r="H1417"/>
  <c r="F1417"/>
  <c r="H1416"/>
  <c r="F1416"/>
  <c r="H1415"/>
  <c r="F1415"/>
  <c r="H1414"/>
  <c r="F1414"/>
  <c r="H1413"/>
  <c r="F1413"/>
  <c r="H1412"/>
  <c r="F1412"/>
  <c r="H1411"/>
  <c r="F1411"/>
  <c r="H1410"/>
  <c r="F1410"/>
  <c r="H1409"/>
  <c r="F1409"/>
  <c r="H1408"/>
  <c r="F1408"/>
  <c r="H1407"/>
  <c r="F1407"/>
  <c r="H1406"/>
  <c r="F1406"/>
  <c r="H1405"/>
  <c r="F1405"/>
  <c r="H1404"/>
  <c r="F1404"/>
  <c r="H1403"/>
  <c r="F1403"/>
  <c r="H1402"/>
  <c r="F1402"/>
  <c r="H1401"/>
  <c r="F1401"/>
  <c r="H1400"/>
  <c r="F1400"/>
  <c r="H1399"/>
  <c r="F1399"/>
  <c r="H1398"/>
  <c r="F1398"/>
  <c r="H1397"/>
  <c r="F1397"/>
  <c r="H1396"/>
  <c r="F1396"/>
  <c r="H1395"/>
  <c r="F1395"/>
  <c r="H1394"/>
  <c r="F1394"/>
  <c r="H1393"/>
  <c r="F1393"/>
  <c r="H1392"/>
  <c r="F1392"/>
  <c r="H1391"/>
  <c r="F1391"/>
  <c r="H1390"/>
  <c r="F1390"/>
  <c r="H1389"/>
  <c r="F1389"/>
  <c r="H1388"/>
  <c r="F1388"/>
  <c r="H1387"/>
  <c r="F1387"/>
  <c r="H1386"/>
  <c r="F1386"/>
  <c r="H1385"/>
  <c r="F1385"/>
  <c r="H1384"/>
  <c r="F1384"/>
  <c r="H1383"/>
  <c r="F1383"/>
  <c r="H1382"/>
  <c r="F1382"/>
  <c r="H1381"/>
  <c r="F1381"/>
  <c r="H1380"/>
  <c r="F1380"/>
  <c r="H1379"/>
  <c r="F1379"/>
  <c r="H1378"/>
  <c r="F1378"/>
  <c r="H1377"/>
  <c r="F1377"/>
  <c r="H1376"/>
  <c r="F1376"/>
  <c r="H1375"/>
  <c r="F1375"/>
  <c r="H1374"/>
  <c r="F1374"/>
  <c r="H1373"/>
  <c r="F1373"/>
  <c r="H1372"/>
  <c r="F1372"/>
  <c r="H1371"/>
  <c r="F1371"/>
  <c r="H1370"/>
  <c r="F1370"/>
  <c r="H1369"/>
  <c r="F1369"/>
  <c r="H1368"/>
  <c r="F1368"/>
  <c r="H1367"/>
  <c r="F1367"/>
  <c r="H1366"/>
  <c r="F1366"/>
  <c r="H1365"/>
  <c r="F1365"/>
  <c r="H1364"/>
  <c r="F1364"/>
  <c r="H1363"/>
  <c r="F1363"/>
  <c r="H1362"/>
  <c r="F1362"/>
  <c r="H1361"/>
  <c r="F1361"/>
  <c r="H1360"/>
  <c r="F1360"/>
  <c r="H1359"/>
  <c r="F1359"/>
  <c r="H1358"/>
  <c r="F1358"/>
  <c r="H1357"/>
  <c r="F1357"/>
  <c r="H1356"/>
  <c r="F1356"/>
  <c r="H1355"/>
  <c r="F1355"/>
  <c r="H1354"/>
  <c r="F1354"/>
  <c r="H1353"/>
  <c r="F1353"/>
  <c r="H1352"/>
  <c r="F1352"/>
  <c r="H1351"/>
  <c r="F1351"/>
  <c r="H1350"/>
  <c r="F1350"/>
  <c r="H1349"/>
  <c r="F1349"/>
  <c r="H1348"/>
  <c r="F1348"/>
  <c r="H1347"/>
  <c r="F1347"/>
  <c r="H1346"/>
  <c r="F1346"/>
  <c r="H1345"/>
  <c r="F1345"/>
  <c r="H1344"/>
  <c r="F1344"/>
  <c r="H1343"/>
  <c r="F1343"/>
  <c r="H1342"/>
  <c r="F1342"/>
  <c r="H1341"/>
  <c r="F1341"/>
  <c r="H1340"/>
  <c r="F1340"/>
  <c r="H1339"/>
  <c r="F1339"/>
  <c r="H1338"/>
  <c r="F1338"/>
  <c r="H1337"/>
  <c r="F1337"/>
  <c r="H1336"/>
  <c r="F1336"/>
  <c r="H1335"/>
  <c r="F1335"/>
  <c r="H1334"/>
  <c r="F1334"/>
  <c r="H1333"/>
  <c r="F1333"/>
  <c r="H1332"/>
  <c r="F1332"/>
  <c r="H1331"/>
  <c r="F1331"/>
  <c r="H1330"/>
  <c r="F1330"/>
  <c r="H1329"/>
  <c r="F1329"/>
  <c r="H1328"/>
  <c r="F1328"/>
  <c r="H1327"/>
  <c r="F1327"/>
  <c r="H1326"/>
  <c r="F1326"/>
  <c r="H1325"/>
  <c r="F1325"/>
  <c r="H1324"/>
  <c r="F1324"/>
  <c r="H1323"/>
  <c r="F1323"/>
  <c r="H1322"/>
  <c r="F1322"/>
  <c r="H1321"/>
  <c r="F1321"/>
  <c r="H1320"/>
  <c r="F1320"/>
  <c r="H1319"/>
  <c r="F1319"/>
  <c r="H1318"/>
  <c r="F1318"/>
  <c r="H1317"/>
  <c r="F1317"/>
  <c r="H1316"/>
  <c r="F1316"/>
  <c r="H1315"/>
  <c r="F1315"/>
  <c r="H1314"/>
  <c r="F1314"/>
  <c r="H1313"/>
  <c r="F1313"/>
  <c r="H1312"/>
  <c r="F1312"/>
  <c r="H1311"/>
  <c r="F1311"/>
  <c r="H1310"/>
  <c r="F1310"/>
  <c r="H1309"/>
  <c r="F1309"/>
  <c r="H1308"/>
  <c r="F1308"/>
  <c r="H1307"/>
  <c r="F1307"/>
  <c r="H1306"/>
  <c r="F1306"/>
  <c r="H1305"/>
  <c r="F1305"/>
  <c r="H1304"/>
  <c r="F1304"/>
  <c r="H1303"/>
  <c r="F1303"/>
  <c r="H1302"/>
  <c r="F1302"/>
  <c r="H1301"/>
  <c r="F1301"/>
  <c r="H1300"/>
  <c r="F1300"/>
  <c r="H1299"/>
  <c r="F1299"/>
  <c r="H1298"/>
  <c r="F1298"/>
  <c r="H1297"/>
  <c r="F1297"/>
  <c r="H1296"/>
  <c r="F1296"/>
  <c r="H1295"/>
  <c r="F1295"/>
  <c r="H1294"/>
  <c r="F1294"/>
  <c r="H1293"/>
  <c r="F1293"/>
  <c r="H1292"/>
  <c r="F1292"/>
  <c r="H1291"/>
  <c r="F1291"/>
  <c r="H1290"/>
  <c r="F1290"/>
  <c r="H1289"/>
  <c r="F1289"/>
  <c r="H1288"/>
  <c r="F1288"/>
  <c r="H1287"/>
  <c r="F1287"/>
  <c r="H1286"/>
  <c r="F1286"/>
  <c r="H1285"/>
  <c r="F1285"/>
  <c r="H1284"/>
  <c r="F1284"/>
  <c r="H1283"/>
  <c r="F1283"/>
  <c r="H1282"/>
  <c r="F1282"/>
  <c r="H1281"/>
  <c r="F1281"/>
  <c r="H1280"/>
  <c r="F1280"/>
  <c r="H1279"/>
  <c r="F1279"/>
  <c r="H1278"/>
  <c r="F1278"/>
  <c r="H1277"/>
  <c r="F1277"/>
  <c r="H1276"/>
  <c r="F1276"/>
  <c r="H1275"/>
  <c r="F1275"/>
  <c r="H1274"/>
  <c r="F1274"/>
  <c r="H1273"/>
  <c r="F1273"/>
  <c r="H1272"/>
  <c r="F1272"/>
  <c r="H1271"/>
  <c r="F1271"/>
  <c r="H1270"/>
  <c r="F1270"/>
  <c r="H1269"/>
  <c r="F1269"/>
  <c r="H1268"/>
  <c r="F1268"/>
  <c r="H1267"/>
  <c r="F1267"/>
  <c r="H1266"/>
  <c r="F1266"/>
  <c r="H1265"/>
  <c r="F1265"/>
  <c r="H1264"/>
  <c r="F1264"/>
  <c r="H1263"/>
  <c r="F1263"/>
  <c r="H1262"/>
  <c r="F1262"/>
  <c r="H1261"/>
  <c r="F1261"/>
  <c r="H1260"/>
  <c r="F1260"/>
  <c r="H1259"/>
  <c r="F1259"/>
  <c r="H1258"/>
  <c r="F1258"/>
  <c r="H1257"/>
  <c r="F1257"/>
  <c r="H1256"/>
  <c r="F1256"/>
  <c r="H1255"/>
  <c r="F1255"/>
  <c r="H1254"/>
  <c r="F1254"/>
  <c r="H1253"/>
  <c r="F1253"/>
  <c r="H1252"/>
  <c r="F1252"/>
  <c r="H1251"/>
  <c r="F1251"/>
  <c r="H1250"/>
  <c r="F1250"/>
  <c r="H1249"/>
  <c r="F1249"/>
  <c r="H1248"/>
  <c r="F1248"/>
  <c r="H1247"/>
  <c r="F1247"/>
  <c r="H1246"/>
  <c r="F1246"/>
  <c r="H1245"/>
  <c r="F1245"/>
  <c r="H1244"/>
  <c r="F1244"/>
  <c r="H1243"/>
  <c r="F1243"/>
  <c r="H1242"/>
  <c r="F1242"/>
  <c r="H1241"/>
  <c r="F1241"/>
  <c r="H1240"/>
  <c r="F1240"/>
  <c r="H1239"/>
  <c r="F1239"/>
  <c r="H1238"/>
  <c r="F1238"/>
  <c r="H1237"/>
  <c r="F1237"/>
  <c r="H1236"/>
  <c r="F1236"/>
  <c r="H1235"/>
  <c r="F1235"/>
  <c r="H1234"/>
  <c r="F1234"/>
  <c r="H1233"/>
  <c r="F1233"/>
  <c r="H1232"/>
  <c r="F1232"/>
  <c r="H1231"/>
  <c r="F1231"/>
  <c r="H1230"/>
  <c r="F1230"/>
  <c r="H1229"/>
  <c r="F1229"/>
  <c r="H1228"/>
  <c r="F1228"/>
  <c r="H1227"/>
  <c r="F1227"/>
  <c r="H1226"/>
  <c r="F1226"/>
  <c r="H1225"/>
  <c r="F1225"/>
  <c r="H1224"/>
  <c r="F1224"/>
  <c r="H1223"/>
  <c r="F1223"/>
  <c r="H1222"/>
  <c r="F1222"/>
  <c r="H1221"/>
  <c r="F1221"/>
  <c r="H1220"/>
  <c r="F1220"/>
  <c r="H1219"/>
  <c r="F1219"/>
  <c r="H1218"/>
  <c r="F1218"/>
  <c r="H1217"/>
  <c r="F1217"/>
  <c r="H1216"/>
  <c r="F1216"/>
  <c r="H1215"/>
  <c r="F1215"/>
  <c r="H1214"/>
  <c r="F1214"/>
  <c r="H1213"/>
  <c r="F1213"/>
  <c r="H1212"/>
  <c r="F1212"/>
  <c r="H1211"/>
  <c r="F1211"/>
  <c r="H1210"/>
  <c r="F1210"/>
  <c r="H1209"/>
  <c r="F1209"/>
  <c r="H1208"/>
  <c r="F1208"/>
  <c r="H1207"/>
  <c r="F1207"/>
  <c r="H1206"/>
  <c r="F1206"/>
  <c r="H1205"/>
  <c r="F1205"/>
  <c r="H1204"/>
  <c r="F1204"/>
  <c r="H1203"/>
  <c r="F1203"/>
  <c r="H1202"/>
  <c r="F1202"/>
  <c r="H1201"/>
  <c r="F1201"/>
  <c r="H1200"/>
  <c r="F1200"/>
  <c r="H1199"/>
  <c r="F1199"/>
  <c r="H1198"/>
  <c r="F1198"/>
  <c r="H1197"/>
  <c r="F1197"/>
  <c r="H1196"/>
  <c r="F1196"/>
  <c r="H1195"/>
  <c r="F1195"/>
  <c r="H1194"/>
  <c r="F1194"/>
  <c r="H1193"/>
  <c r="F1193"/>
  <c r="H1192"/>
  <c r="F1192"/>
  <c r="H1191"/>
  <c r="F1191"/>
  <c r="H1190"/>
  <c r="F1190"/>
  <c r="H1189"/>
  <c r="F1189"/>
  <c r="H1188"/>
  <c r="F1188"/>
  <c r="H1187"/>
  <c r="F1187"/>
  <c r="H1186"/>
  <c r="F1186"/>
  <c r="H1185"/>
  <c r="F1185"/>
  <c r="H1184"/>
  <c r="F1184"/>
  <c r="H1183"/>
  <c r="F1183"/>
  <c r="H1182"/>
  <c r="F1182"/>
  <c r="H1181"/>
  <c r="F1181"/>
  <c r="H1180"/>
  <c r="F1180"/>
  <c r="H1179"/>
  <c r="F1179"/>
  <c r="H1178"/>
  <c r="F1178"/>
  <c r="H1177"/>
  <c r="F1177"/>
  <c r="H1176"/>
  <c r="F1176"/>
  <c r="H1175"/>
  <c r="F1175"/>
  <c r="H1174"/>
  <c r="F1174"/>
  <c r="H1173"/>
  <c r="F1173"/>
  <c r="H1172"/>
  <c r="F1172"/>
  <c r="H1171"/>
  <c r="F1171"/>
  <c r="H1170"/>
  <c r="F1170"/>
  <c r="H1169"/>
  <c r="F1169"/>
  <c r="H1168"/>
  <c r="F1168"/>
  <c r="H1167"/>
  <c r="F1167"/>
  <c r="H1166"/>
  <c r="F1166"/>
  <c r="H1165"/>
  <c r="F1165"/>
  <c r="H1164"/>
  <c r="F1164"/>
  <c r="H1163"/>
  <c r="F1163"/>
  <c r="H1162"/>
  <c r="F1162"/>
  <c r="H1161"/>
  <c r="F1161"/>
  <c r="H1160"/>
  <c r="F1160"/>
  <c r="H1159"/>
  <c r="F1159"/>
  <c r="H1158"/>
  <c r="F1158"/>
  <c r="H1157"/>
  <c r="F1157"/>
  <c r="H1156"/>
  <c r="F1156"/>
  <c r="H1155"/>
  <c r="F1155"/>
  <c r="H1154"/>
  <c r="F1154"/>
  <c r="H1153"/>
  <c r="F1153"/>
  <c r="H1152"/>
  <c r="F1152"/>
  <c r="H1151"/>
  <c r="F1151"/>
  <c r="H1150"/>
  <c r="F1150"/>
  <c r="H1149"/>
  <c r="F1149"/>
  <c r="H1148"/>
  <c r="F1148"/>
  <c r="H1147"/>
  <c r="F1147"/>
  <c r="H1146"/>
  <c r="F1146"/>
  <c r="H1145"/>
  <c r="F1145"/>
  <c r="H1144"/>
  <c r="F1144"/>
  <c r="H1143"/>
  <c r="F1143"/>
  <c r="H1142"/>
  <c r="F1142"/>
  <c r="H1141"/>
  <c r="F1141"/>
  <c r="H1140"/>
  <c r="F1140"/>
  <c r="H1139"/>
  <c r="F1139"/>
  <c r="H1138"/>
  <c r="F1138"/>
  <c r="H1137"/>
  <c r="F1137"/>
  <c r="H1136"/>
  <c r="F1136"/>
  <c r="H1135"/>
  <c r="F1135"/>
  <c r="H1134"/>
  <c r="F1134"/>
  <c r="H1133"/>
  <c r="F1133"/>
  <c r="H1132"/>
  <c r="F1132"/>
  <c r="H1131"/>
  <c r="F1131"/>
  <c r="H1130"/>
  <c r="F1130"/>
  <c r="H1129"/>
  <c r="F1129"/>
  <c r="H1128"/>
  <c r="F1128"/>
  <c r="H1127"/>
  <c r="F1127"/>
  <c r="H1126"/>
  <c r="F1126"/>
  <c r="H1125"/>
  <c r="F1125"/>
  <c r="H1124"/>
  <c r="F1124"/>
  <c r="H1123"/>
  <c r="F1123"/>
  <c r="H1122"/>
  <c r="F1122"/>
  <c r="H1121"/>
  <c r="F1121"/>
  <c r="H1120"/>
  <c r="F1120"/>
  <c r="H1119"/>
  <c r="F1119"/>
  <c r="H1118"/>
  <c r="F1118"/>
  <c r="H1117"/>
  <c r="F1117"/>
  <c r="H1116"/>
  <c r="F1116"/>
  <c r="H1115"/>
  <c r="F1115"/>
  <c r="H1114"/>
  <c r="F1114"/>
  <c r="H1113"/>
  <c r="F1113"/>
  <c r="H1112"/>
  <c r="F1112"/>
  <c r="H1111"/>
  <c r="F1111"/>
  <c r="H1110"/>
  <c r="F1110"/>
  <c r="H1109"/>
  <c r="F1109"/>
  <c r="H1108"/>
  <c r="F1108"/>
  <c r="H1107"/>
  <c r="F1107"/>
  <c r="H1106"/>
  <c r="F1106"/>
  <c r="H1105"/>
  <c r="F1105"/>
  <c r="H1104"/>
  <c r="F1104"/>
  <c r="H1103"/>
  <c r="F1103"/>
  <c r="H1102"/>
  <c r="F1102"/>
  <c r="H1101"/>
  <c r="F1101"/>
  <c r="H1100"/>
  <c r="F1100"/>
  <c r="H1099"/>
  <c r="F1099"/>
  <c r="H1098"/>
  <c r="F1098"/>
  <c r="H1097"/>
  <c r="F1097"/>
  <c r="H1096"/>
  <c r="F1096"/>
  <c r="H1095"/>
  <c r="F1095"/>
  <c r="H1094"/>
  <c r="F1094"/>
  <c r="H1093"/>
  <c r="F1093"/>
  <c r="H1092"/>
  <c r="F1092"/>
  <c r="H1091"/>
  <c r="F1091"/>
  <c r="H1090"/>
  <c r="F1090"/>
  <c r="H1089"/>
  <c r="F1089"/>
  <c r="H1088"/>
  <c r="F1088"/>
  <c r="H1087"/>
  <c r="F1087"/>
  <c r="H1086"/>
  <c r="F1086"/>
  <c r="H1085"/>
  <c r="F1085"/>
  <c r="H1084"/>
  <c r="F1084"/>
  <c r="H1083"/>
  <c r="F1083"/>
  <c r="H1082"/>
  <c r="F1082"/>
  <c r="H1081"/>
  <c r="F1081"/>
  <c r="H1080"/>
  <c r="F1080"/>
  <c r="H1079"/>
  <c r="F1079"/>
  <c r="H1078"/>
  <c r="F1078"/>
  <c r="H1077"/>
  <c r="F1077"/>
  <c r="H1076"/>
  <c r="F1076"/>
  <c r="H1075"/>
  <c r="F1075"/>
  <c r="H1074"/>
  <c r="F1074"/>
  <c r="H1073"/>
  <c r="F1073"/>
  <c r="H1072"/>
  <c r="F1072"/>
  <c r="H1071"/>
  <c r="F1071"/>
  <c r="H1070"/>
  <c r="F1070"/>
  <c r="H1069"/>
  <c r="F1069"/>
  <c r="H1068"/>
  <c r="F1068"/>
  <c r="H1067"/>
  <c r="F1067"/>
  <c r="H1066"/>
  <c r="F1066"/>
  <c r="H1065"/>
  <c r="F1065"/>
  <c r="H1064"/>
  <c r="F1064"/>
  <c r="H1063"/>
  <c r="F1063"/>
  <c r="H1062"/>
  <c r="F1062"/>
  <c r="H1061"/>
  <c r="F1061"/>
  <c r="H1060"/>
  <c r="F1060"/>
  <c r="H1059"/>
  <c r="F1059"/>
  <c r="H1058"/>
  <c r="F1058"/>
  <c r="H1057"/>
  <c r="F1057"/>
  <c r="H1056"/>
  <c r="F1056"/>
  <c r="H1055"/>
  <c r="F1055"/>
  <c r="H1054"/>
  <c r="F1054"/>
  <c r="H1053"/>
  <c r="F1053"/>
  <c r="H1052"/>
  <c r="F1052"/>
  <c r="H1051"/>
  <c r="F1051"/>
  <c r="H1050"/>
  <c r="F1050"/>
  <c r="H1049"/>
  <c r="F1049"/>
  <c r="H1048"/>
  <c r="F1048"/>
  <c r="H1047"/>
  <c r="F1047"/>
  <c r="H1046"/>
  <c r="F1046"/>
  <c r="H1045"/>
  <c r="F1045"/>
  <c r="H1044"/>
  <c r="F1044"/>
  <c r="H1043"/>
  <c r="F1043"/>
  <c r="H1042"/>
  <c r="F1042"/>
  <c r="H1041"/>
  <c r="F1041"/>
  <c r="H1040"/>
  <c r="F1040"/>
  <c r="H1039"/>
  <c r="F1039"/>
  <c r="H1038"/>
  <c r="F1038"/>
  <c r="H1037"/>
  <c r="F1037"/>
  <c r="H1036"/>
  <c r="F1036"/>
  <c r="H1035"/>
  <c r="F1035"/>
  <c r="H1034"/>
  <c r="F1034"/>
  <c r="H1033"/>
  <c r="F1033"/>
  <c r="H1032"/>
  <c r="F1032"/>
  <c r="H1031"/>
  <c r="F1031"/>
  <c r="H1030"/>
  <c r="F1030"/>
  <c r="H1029"/>
  <c r="F1029"/>
  <c r="H1028"/>
  <c r="F1028"/>
  <c r="H1027"/>
  <c r="F1027"/>
  <c r="H1026"/>
  <c r="F1026"/>
  <c r="H1025"/>
  <c r="F1025"/>
  <c r="H1024"/>
  <c r="F1024"/>
  <c r="H1023"/>
  <c r="F1023"/>
  <c r="H1022"/>
  <c r="F1022"/>
  <c r="H1021"/>
  <c r="F1021"/>
  <c r="H1020"/>
  <c r="F1020"/>
  <c r="H1019"/>
  <c r="F1019"/>
  <c r="H1018"/>
  <c r="F1018"/>
  <c r="H1017"/>
  <c r="F1017"/>
  <c r="H1016"/>
  <c r="F1016"/>
  <c r="H1015"/>
  <c r="F1015"/>
  <c r="H1014"/>
  <c r="F1014"/>
  <c r="H1013"/>
  <c r="F1013"/>
  <c r="H1012"/>
  <c r="F1012"/>
  <c r="H1011"/>
  <c r="F1011"/>
  <c r="H1010"/>
  <c r="F1010"/>
  <c r="H1009"/>
  <c r="F1009"/>
  <c r="H1008"/>
  <c r="F1008"/>
  <c r="H1007"/>
  <c r="F1007"/>
  <c r="H1006"/>
  <c r="F1006"/>
  <c r="H1005"/>
  <c r="F1005"/>
  <c r="H1004"/>
  <c r="F1004"/>
  <c r="H1003"/>
  <c r="F1003"/>
  <c r="H1002"/>
  <c r="F1002"/>
  <c r="H1001"/>
  <c r="F1001"/>
  <c r="H1000"/>
  <c r="F1000"/>
  <c r="H999"/>
  <c r="F999"/>
  <c r="H998"/>
  <c r="F998"/>
  <c r="H997"/>
  <c r="F997"/>
  <c r="H996"/>
  <c r="F996"/>
  <c r="H995"/>
  <c r="F995"/>
  <c r="H994"/>
  <c r="F994"/>
  <c r="H993"/>
  <c r="F993"/>
  <c r="H992"/>
  <c r="F992"/>
  <c r="H991"/>
  <c r="F991"/>
  <c r="H990"/>
  <c r="F990"/>
  <c r="H989"/>
  <c r="F989"/>
  <c r="H988"/>
  <c r="F988"/>
  <c r="H987"/>
  <c r="F987"/>
  <c r="H986"/>
  <c r="F986"/>
  <c r="H985"/>
  <c r="F985"/>
  <c r="H984"/>
  <c r="F984"/>
  <c r="H983"/>
  <c r="F983"/>
  <c r="H982"/>
  <c r="F982"/>
  <c r="H981"/>
  <c r="F981"/>
  <c r="H980"/>
  <c r="F980"/>
  <c r="H979"/>
  <c r="F979"/>
  <c r="H978"/>
  <c r="F978"/>
  <c r="H977"/>
  <c r="F977"/>
  <c r="H976"/>
  <c r="F976"/>
  <c r="H975"/>
  <c r="F975"/>
  <c r="H974"/>
  <c r="F974"/>
  <c r="H973"/>
  <c r="F973"/>
  <c r="H972"/>
  <c r="F972"/>
  <c r="H971"/>
  <c r="F971"/>
  <c r="H970"/>
  <c r="F970"/>
  <c r="H969"/>
  <c r="F969"/>
  <c r="H968"/>
  <c r="F968"/>
  <c r="H967"/>
  <c r="F967"/>
  <c r="H966"/>
  <c r="F966"/>
  <c r="H965"/>
  <c r="F965"/>
  <c r="H964"/>
  <c r="F964"/>
  <c r="H963"/>
  <c r="F963"/>
  <c r="H962"/>
  <c r="F962"/>
  <c r="H961"/>
  <c r="F961"/>
  <c r="H960"/>
  <c r="F960"/>
  <c r="H959"/>
  <c r="F959"/>
  <c r="H958"/>
  <c r="F958"/>
  <c r="H957"/>
  <c r="F957"/>
  <c r="H956"/>
  <c r="F956"/>
  <c r="H955"/>
  <c r="F955"/>
  <c r="H954"/>
  <c r="F954"/>
  <c r="H953"/>
  <c r="F953"/>
  <c r="H952"/>
  <c r="F952"/>
  <c r="H951"/>
  <c r="F951"/>
  <c r="H950"/>
  <c r="F950"/>
  <c r="H949"/>
  <c r="F949"/>
  <c r="H948"/>
  <c r="F948"/>
  <c r="H947"/>
  <c r="F947"/>
  <c r="H946"/>
  <c r="F946"/>
  <c r="H945"/>
  <c r="F945"/>
  <c r="H944"/>
  <c r="F944"/>
  <c r="H943"/>
  <c r="F943"/>
  <c r="H942"/>
  <c r="F942"/>
  <c r="H941"/>
  <c r="F941"/>
  <c r="H940"/>
  <c r="F940"/>
  <c r="H939"/>
  <c r="F939"/>
  <c r="H938"/>
  <c r="F938"/>
  <c r="H937"/>
  <c r="F937"/>
  <c r="H936"/>
  <c r="F936"/>
  <c r="H935"/>
  <c r="F935"/>
  <c r="H934"/>
  <c r="F934"/>
  <c r="H933"/>
  <c r="F933"/>
  <c r="H932"/>
  <c r="F932"/>
  <c r="H931"/>
  <c r="F931"/>
  <c r="H930"/>
  <c r="F930"/>
  <c r="H929"/>
  <c r="F929"/>
  <c r="H928"/>
  <c r="F928"/>
  <c r="H927"/>
  <c r="F927"/>
  <c r="H926"/>
  <c r="F926"/>
  <c r="H925"/>
  <c r="F925"/>
  <c r="H924"/>
  <c r="F924"/>
  <c r="H923"/>
  <c r="F923"/>
  <c r="H922"/>
  <c r="F922"/>
  <c r="H921"/>
  <c r="F921"/>
  <c r="H920"/>
  <c r="F920"/>
  <c r="H919"/>
  <c r="F919"/>
  <c r="H918"/>
  <c r="F918"/>
  <c r="H917"/>
  <c r="F917"/>
  <c r="H916"/>
  <c r="F916"/>
  <c r="H915"/>
  <c r="F915"/>
  <c r="H914"/>
  <c r="F914"/>
  <c r="H913"/>
  <c r="F913"/>
  <c r="H912"/>
  <c r="F912"/>
  <c r="H911"/>
  <c r="F911"/>
  <c r="H910"/>
  <c r="F910"/>
  <c r="H909"/>
  <c r="F909"/>
  <c r="H908"/>
  <c r="F908"/>
  <c r="H907"/>
  <c r="F907"/>
  <c r="H906"/>
  <c r="F906"/>
  <c r="H905"/>
  <c r="F905"/>
  <c r="H904"/>
  <c r="F904"/>
  <c r="H903"/>
  <c r="F903"/>
  <c r="H902"/>
  <c r="F902"/>
  <c r="H901"/>
  <c r="F901"/>
  <c r="H900"/>
  <c r="F900"/>
  <c r="H899"/>
  <c r="F899"/>
  <c r="H898"/>
  <c r="H897"/>
  <c r="F897"/>
  <c r="H896"/>
  <c r="H895"/>
  <c r="F895"/>
  <c r="H894"/>
  <c r="F894"/>
  <c r="H893"/>
  <c r="F893"/>
  <c r="H892"/>
  <c r="F892"/>
  <c r="H891"/>
  <c r="F891"/>
  <c r="H890"/>
  <c r="F890"/>
  <c r="H889"/>
  <c r="F889"/>
  <c r="H888"/>
  <c r="F888"/>
  <c r="H887"/>
  <c r="F887"/>
  <c r="H886"/>
  <c r="F886"/>
  <c r="H885"/>
  <c r="F885"/>
  <c r="H884"/>
  <c r="F884"/>
  <c r="H883"/>
  <c r="H882"/>
  <c r="F882"/>
  <c r="H881"/>
  <c r="F881"/>
  <c r="H880"/>
  <c r="F880"/>
  <c r="H879"/>
  <c r="F879"/>
  <c r="H878"/>
  <c r="F878"/>
  <c r="H877"/>
  <c r="F877"/>
  <c r="H876"/>
  <c r="F876"/>
  <c r="H875"/>
  <c r="F875"/>
  <c r="H874"/>
  <c r="F874"/>
  <c r="H873"/>
  <c r="F873"/>
  <c r="H872"/>
  <c r="F872"/>
  <c r="H871"/>
  <c r="F871"/>
  <c r="H870"/>
  <c r="F870"/>
  <c r="H869"/>
  <c r="F869"/>
  <c r="H868"/>
  <c r="F868"/>
  <c r="H867"/>
  <c r="F867"/>
  <c r="H866"/>
  <c r="F866"/>
  <c r="H865"/>
  <c r="F865"/>
  <c r="H864"/>
  <c r="F864"/>
  <c r="H863"/>
  <c r="F863"/>
  <c r="H862"/>
  <c r="F862"/>
  <c r="H861"/>
  <c r="F861"/>
  <c r="H860"/>
  <c r="F860"/>
  <c r="H859"/>
  <c r="F859"/>
  <c r="H858"/>
  <c r="F858"/>
  <c r="H857"/>
  <c r="F857"/>
  <c r="H856"/>
  <c r="F856"/>
  <c r="H855"/>
  <c r="F855"/>
  <c r="H854"/>
  <c r="F854"/>
  <c r="H853"/>
  <c r="F853"/>
  <c r="H852"/>
  <c r="F852"/>
  <c r="H851"/>
  <c r="F851"/>
  <c r="H850"/>
  <c r="F850"/>
  <c r="H849"/>
  <c r="F849"/>
  <c r="H848"/>
  <c r="F848"/>
  <c r="H847"/>
  <c r="F847"/>
  <c r="H846"/>
  <c r="F846"/>
  <c r="H845"/>
  <c r="F845"/>
  <c r="H844"/>
  <c r="F844"/>
  <c r="H843"/>
  <c r="F843"/>
  <c r="H842"/>
  <c r="F842"/>
  <c r="H841"/>
  <c r="F841"/>
  <c r="H840"/>
  <c r="F840"/>
  <c r="H839"/>
  <c r="F839"/>
  <c r="H838"/>
  <c r="F838"/>
  <c r="H837"/>
  <c r="F837"/>
  <c r="H836"/>
  <c r="F836"/>
  <c r="H835"/>
  <c r="F835"/>
  <c r="H834"/>
  <c r="F834"/>
  <c r="H833"/>
  <c r="F833"/>
  <c r="H832"/>
  <c r="F832"/>
  <c r="H831"/>
  <c r="F831"/>
  <c r="H830"/>
  <c r="F830"/>
  <c r="H829"/>
  <c r="F829"/>
  <c r="H828"/>
  <c r="F828"/>
  <c r="H827"/>
  <c r="F827"/>
  <c r="H826"/>
  <c r="F826"/>
  <c r="H825"/>
  <c r="F825"/>
  <c r="H824"/>
  <c r="F824"/>
  <c r="H823"/>
  <c r="F823"/>
  <c r="H822"/>
  <c r="F822"/>
  <c r="F821"/>
  <c r="H820"/>
  <c r="F820"/>
  <c r="F819"/>
  <c r="F818"/>
  <c r="H817"/>
  <c r="F817"/>
  <c r="H816"/>
  <c r="F816"/>
  <c r="H815"/>
  <c r="F815"/>
  <c r="H814"/>
  <c r="F814"/>
  <c r="H813"/>
  <c r="F813"/>
  <c r="H812"/>
  <c r="F812"/>
  <c r="H811"/>
  <c r="F811"/>
  <c r="F810"/>
  <c r="H809"/>
  <c r="F809"/>
  <c r="H808"/>
  <c r="F808"/>
  <c r="H807"/>
  <c r="F807"/>
  <c r="H806"/>
  <c r="F806"/>
  <c r="H805"/>
  <c r="F805"/>
  <c r="H804"/>
  <c r="F804"/>
  <c r="H803"/>
  <c r="F803"/>
  <c r="H802"/>
  <c r="F802"/>
  <c r="H801"/>
  <c r="F801"/>
  <c r="H800"/>
  <c r="F800"/>
  <c r="H799"/>
  <c r="F799"/>
  <c r="H798"/>
  <c r="F798"/>
  <c r="H797"/>
  <c r="F797"/>
  <c r="H796"/>
  <c r="F796"/>
  <c r="H795"/>
  <c r="F795"/>
  <c r="F794"/>
  <c r="H793"/>
  <c r="F793"/>
  <c r="H792"/>
  <c r="F792"/>
  <c r="H791"/>
  <c r="F791"/>
  <c r="H790"/>
  <c r="F790"/>
  <c r="H789"/>
  <c r="F789"/>
  <c r="H788"/>
  <c r="F788"/>
  <c r="H787"/>
  <c r="F787"/>
  <c r="H786"/>
  <c r="F786"/>
  <c r="H785"/>
  <c r="F785"/>
  <c r="H784"/>
  <c r="F784"/>
  <c r="H783"/>
  <c r="F783"/>
  <c r="H782"/>
  <c r="F782"/>
  <c r="H781"/>
  <c r="F781"/>
  <c r="H780"/>
  <c r="F780"/>
  <c r="H779"/>
  <c r="F779"/>
  <c r="H778"/>
  <c r="F778"/>
  <c r="H777"/>
  <c r="F777"/>
  <c r="H776"/>
  <c r="F776"/>
  <c r="H775"/>
  <c r="F775"/>
  <c r="H769"/>
  <c r="F769"/>
  <c r="H768"/>
  <c r="F768"/>
  <c r="H767"/>
  <c r="F767"/>
  <c r="H766"/>
  <c r="F766"/>
  <c r="H765"/>
  <c r="F765"/>
  <c r="H764"/>
  <c r="F764"/>
  <c r="H763"/>
  <c r="F763"/>
  <c r="H762"/>
  <c r="F762"/>
  <c r="H761"/>
  <c r="F761"/>
  <c r="H760"/>
  <c r="F760"/>
  <c r="H759"/>
  <c r="F759"/>
  <c r="H758"/>
  <c r="F758"/>
  <c r="H757"/>
  <c r="F757"/>
  <c r="H756"/>
  <c r="F756"/>
  <c r="H755"/>
  <c r="F755"/>
  <c r="H754"/>
  <c r="F754"/>
  <c r="H753"/>
  <c r="F753"/>
  <c r="D753"/>
  <c r="H752"/>
  <c r="F752"/>
  <c r="D752"/>
  <c r="H751"/>
  <c r="F751"/>
  <c r="D751"/>
  <c r="H750"/>
  <c r="F750"/>
  <c r="D750"/>
  <c r="H749"/>
  <c r="F749"/>
  <c r="D749"/>
  <c r="H748"/>
  <c r="F748"/>
  <c r="D748"/>
  <c r="H747"/>
  <c r="F747"/>
  <c r="D747"/>
  <c r="H746"/>
  <c r="F746"/>
  <c r="D746"/>
  <c r="H745"/>
  <c r="F745"/>
  <c r="D745"/>
  <c r="H744"/>
  <c r="F744"/>
  <c r="D744"/>
  <c r="H743"/>
  <c r="F743"/>
  <c r="D743"/>
  <c r="H742"/>
  <c r="F742"/>
  <c r="D742"/>
  <c r="H741"/>
  <c r="F741"/>
  <c r="D741"/>
  <c r="H740"/>
  <c r="F740"/>
  <c r="D740"/>
  <c r="H739"/>
  <c r="F739"/>
  <c r="D739"/>
  <c r="H738"/>
  <c r="F738"/>
  <c r="D738"/>
  <c r="H737"/>
  <c r="F737"/>
  <c r="D737"/>
  <c r="H736"/>
  <c r="F736"/>
  <c r="D736"/>
  <c r="H735"/>
  <c r="F735"/>
  <c r="D735"/>
  <c r="H734"/>
  <c r="F734"/>
  <c r="D734"/>
  <c r="H733"/>
  <c r="F733"/>
  <c r="D733"/>
  <c r="H732"/>
  <c r="F732"/>
  <c r="D732"/>
  <c r="H731"/>
  <c r="F731"/>
  <c r="D731"/>
  <c r="H730"/>
  <c r="F730"/>
  <c r="D730"/>
  <c r="H729"/>
  <c r="F729"/>
  <c r="D729"/>
  <c r="H728"/>
  <c r="F728"/>
  <c r="D728"/>
  <c r="H727"/>
  <c r="F727"/>
  <c r="D727"/>
  <c r="H726"/>
  <c r="F726"/>
  <c r="D726"/>
  <c r="H725"/>
  <c r="F725"/>
  <c r="D725"/>
  <c r="H724"/>
  <c r="F724"/>
  <c r="D724"/>
  <c r="H723"/>
  <c r="F723"/>
  <c r="D723"/>
  <c r="H722"/>
  <c r="F722"/>
  <c r="D722"/>
  <c r="H721"/>
  <c r="F721"/>
  <c r="D721"/>
  <c r="H720"/>
  <c r="F720"/>
  <c r="D720"/>
  <c r="H719"/>
  <c r="F719"/>
  <c r="D719"/>
  <c r="H718"/>
  <c r="D718"/>
  <c r="H717"/>
  <c r="F717"/>
  <c r="H716"/>
  <c r="F716"/>
  <c r="H715"/>
  <c r="F715"/>
  <c r="D715"/>
  <c r="H714"/>
  <c r="F714"/>
  <c r="D714"/>
  <c r="H713"/>
  <c r="F713"/>
  <c r="H712"/>
  <c r="F712"/>
  <c r="D712"/>
  <c r="H711"/>
  <c r="F711"/>
  <c r="D711"/>
  <c r="H710"/>
  <c r="F710"/>
  <c r="D710"/>
  <c r="H709"/>
  <c r="F709"/>
  <c r="D709"/>
  <c r="H708"/>
  <c r="F708"/>
  <c r="D708"/>
  <c r="H707"/>
  <c r="F707"/>
  <c r="D707"/>
  <c r="H706"/>
  <c r="F706"/>
  <c r="D706"/>
  <c r="H705"/>
  <c r="F705"/>
  <c r="D705"/>
  <c r="H704"/>
  <c r="F704"/>
  <c r="D704"/>
  <c r="H703"/>
  <c r="F703"/>
  <c r="D703"/>
  <c r="H702"/>
  <c r="F702"/>
  <c r="D702"/>
  <c r="H701"/>
  <c r="F701"/>
  <c r="D701"/>
  <c r="H700"/>
  <c r="F700"/>
  <c r="D700"/>
  <c r="H699"/>
  <c r="F699"/>
  <c r="D699"/>
  <c r="H698"/>
  <c r="F698"/>
  <c r="D698"/>
  <c r="H697"/>
  <c r="F697"/>
  <c r="D697"/>
  <c r="H696"/>
  <c r="F696"/>
  <c r="D696"/>
  <c r="H695"/>
  <c r="F695"/>
  <c r="D695"/>
  <c r="H694"/>
  <c r="F694"/>
  <c r="D694"/>
  <c r="H693"/>
  <c r="F693"/>
  <c r="D693"/>
  <c r="H692"/>
  <c r="F692"/>
  <c r="D692"/>
  <c r="H691"/>
  <c r="F691"/>
  <c r="D691"/>
  <c r="H690"/>
  <c r="F690"/>
  <c r="D690"/>
  <c r="H689"/>
  <c r="F689"/>
  <c r="D689"/>
  <c r="H412"/>
  <c r="F412"/>
  <c r="D412"/>
  <c r="H411"/>
  <c r="F411"/>
  <c r="D411"/>
  <c r="H410"/>
  <c r="F410"/>
  <c r="H409"/>
  <c r="F409"/>
  <c r="D409"/>
  <c r="H408"/>
  <c r="F408"/>
  <c r="H407"/>
  <c r="F407"/>
  <c r="D407"/>
  <c r="H406"/>
  <c r="F406"/>
  <c r="H405"/>
  <c r="F405"/>
  <c r="D405"/>
  <c r="H404"/>
  <c r="F404"/>
  <c r="D404"/>
  <c r="H403"/>
  <c r="F403"/>
  <c r="D403"/>
  <c r="H402"/>
  <c r="F402"/>
  <c r="D402"/>
  <c r="H401"/>
  <c r="F401"/>
  <c r="D401"/>
  <c r="H400"/>
  <c r="F400"/>
  <c r="D400"/>
  <c r="H399"/>
  <c r="F399"/>
  <c r="D399"/>
  <c r="H398"/>
  <c r="F398"/>
  <c r="D398"/>
  <c r="H397"/>
  <c r="F397"/>
  <c r="D397"/>
  <c r="H396"/>
  <c r="F396"/>
  <c r="D396"/>
  <c r="H395"/>
  <c r="F395"/>
  <c r="D395"/>
  <c r="H394"/>
  <c r="F394"/>
  <c r="D394"/>
  <c r="H393"/>
  <c r="F393"/>
  <c r="D393"/>
  <c r="H392"/>
  <c r="F392"/>
  <c r="D392"/>
  <c r="H391"/>
  <c r="F391"/>
  <c r="D391"/>
  <c r="H390"/>
  <c r="F390"/>
  <c r="D390"/>
  <c r="H389"/>
  <c r="F389"/>
  <c r="D389"/>
  <c r="H388"/>
  <c r="F388"/>
  <c r="D388"/>
  <c r="H387"/>
  <c r="F387"/>
  <c r="D387"/>
  <c r="H386"/>
  <c r="F386"/>
  <c r="D386"/>
  <c r="H385"/>
  <c r="F385"/>
  <c r="D385"/>
  <c r="H384"/>
  <c r="F384"/>
  <c r="D384"/>
  <c r="H383"/>
  <c r="F383"/>
  <c r="D383"/>
  <c r="H382"/>
  <c r="F382"/>
  <c r="D382"/>
  <c r="H381"/>
  <c r="F381"/>
  <c r="D381"/>
  <c r="H380"/>
  <c r="F380"/>
  <c r="D380"/>
  <c r="H379"/>
  <c r="F379"/>
  <c r="D379"/>
  <c r="H378"/>
  <c r="F378"/>
  <c r="D378"/>
  <c r="H377"/>
  <c r="F377"/>
  <c r="D377"/>
  <c r="H376"/>
  <c r="F376"/>
  <c r="D376"/>
  <c r="H375"/>
  <c r="F375"/>
  <c r="D375"/>
  <c r="H374"/>
  <c r="F374"/>
  <c r="D374"/>
  <c r="H373"/>
  <c r="F373"/>
  <c r="D373"/>
  <c r="H372"/>
  <c r="F372"/>
  <c r="D372"/>
  <c r="H371"/>
  <c r="F371"/>
  <c r="D371"/>
  <c r="H370"/>
  <c r="F370"/>
  <c r="D370"/>
  <c r="H369"/>
  <c r="F369"/>
  <c r="D369"/>
  <c r="H368"/>
  <c r="F368"/>
  <c r="D368"/>
  <c r="H367"/>
  <c r="F367"/>
  <c r="H366"/>
  <c r="F366"/>
  <c r="D366"/>
  <c r="H365"/>
  <c r="F365"/>
  <c r="D365"/>
  <c r="H364"/>
  <c r="F364"/>
  <c r="D364"/>
  <c r="H363"/>
  <c r="F363"/>
  <c r="D363"/>
  <c r="H362"/>
  <c r="F362"/>
  <c r="D362"/>
  <c r="H361"/>
  <c r="F361"/>
  <c r="D361"/>
  <c r="H360"/>
  <c r="F360"/>
  <c r="D360"/>
  <c r="H359"/>
  <c r="F359"/>
  <c r="D359"/>
  <c r="H358"/>
  <c r="F358"/>
  <c r="D358"/>
  <c r="H357"/>
  <c r="F357"/>
  <c r="D357"/>
  <c r="H356"/>
  <c r="F356"/>
  <c r="D356"/>
  <c r="H355"/>
  <c r="F355"/>
  <c r="D355"/>
  <c r="H354"/>
  <c r="F354"/>
  <c r="D354"/>
  <c r="H353"/>
  <c r="F353"/>
  <c r="D353"/>
  <c r="H352"/>
  <c r="F352"/>
  <c r="D352"/>
  <c r="H351"/>
  <c r="F351"/>
  <c r="D351"/>
  <c r="H350"/>
  <c r="F350"/>
  <c r="D350"/>
  <c r="H349"/>
  <c r="F349"/>
  <c r="D349"/>
  <c r="H348"/>
  <c r="F348"/>
  <c r="D348"/>
  <c r="H347"/>
  <c r="F347"/>
  <c r="D347"/>
  <c r="H346"/>
  <c r="F346"/>
  <c r="D346"/>
  <c r="H345"/>
  <c r="F345"/>
  <c r="D345"/>
  <c r="H344"/>
  <c r="F344"/>
  <c r="D344"/>
  <c r="H343"/>
  <c r="F343"/>
  <c r="D343"/>
  <c r="H342"/>
  <c r="F342"/>
  <c r="D342"/>
  <c r="H341"/>
  <c r="F341"/>
  <c r="D341"/>
  <c r="H340"/>
  <c r="F340"/>
  <c r="D340"/>
  <c r="H339"/>
  <c r="F339"/>
  <c r="D339"/>
  <c r="H338"/>
  <c r="F338"/>
  <c r="D338"/>
  <c r="H337"/>
  <c r="F337"/>
  <c r="H336"/>
  <c r="F336"/>
  <c r="H335"/>
  <c r="F335"/>
  <c r="H334"/>
  <c r="F334"/>
  <c r="H333"/>
  <c r="F333"/>
  <c r="D333"/>
  <c r="H332"/>
  <c r="F332"/>
  <c r="D332"/>
  <c r="H331"/>
  <c r="F331"/>
  <c r="D331"/>
  <c r="H330"/>
  <c r="F330"/>
  <c r="D330"/>
  <c r="H329"/>
  <c r="F329"/>
  <c r="D329"/>
  <c r="H328"/>
  <c r="F328"/>
  <c r="H327"/>
  <c r="F327"/>
  <c r="D327"/>
  <c r="H326"/>
  <c r="F326"/>
  <c r="D326"/>
  <c r="H325"/>
  <c r="F325"/>
  <c r="D325"/>
  <c r="H324"/>
  <c r="F324"/>
  <c r="D324"/>
  <c r="H323"/>
  <c r="F323"/>
  <c r="D323"/>
  <c r="H322"/>
  <c r="F322"/>
  <c r="D322"/>
  <c r="H321"/>
  <c r="F321"/>
  <c r="D321"/>
  <c r="H320"/>
  <c r="F320"/>
  <c r="D320"/>
  <c r="H319"/>
  <c r="F319"/>
  <c r="D319"/>
  <c r="H318"/>
  <c r="F318"/>
  <c r="D318"/>
  <c r="H317"/>
  <c r="F317"/>
  <c r="D317"/>
  <c r="H316"/>
  <c r="F316"/>
  <c r="D316"/>
  <c r="H315"/>
  <c r="F315"/>
  <c r="D315"/>
  <c r="H314"/>
  <c r="F314"/>
  <c r="D314"/>
  <c r="H313"/>
  <c r="F313"/>
  <c r="D313"/>
  <c r="H312"/>
  <c r="F312"/>
  <c r="D312"/>
  <c r="H311"/>
  <c r="F311"/>
  <c r="D311"/>
  <c r="H310"/>
  <c r="F310"/>
  <c r="D310"/>
  <c r="H309"/>
  <c r="F309"/>
  <c r="D309"/>
  <c r="H308"/>
  <c r="F308"/>
  <c r="D308"/>
  <c r="H307"/>
  <c r="F307"/>
  <c r="D307"/>
  <c r="H306"/>
  <c r="F306"/>
  <c r="D306"/>
  <c r="H305"/>
  <c r="F305"/>
  <c r="H304"/>
  <c r="F304"/>
  <c r="D304"/>
  <c r="H303"/>
  <c r="F303"/>
  <c r="D303"/>
  <c r="H302"/>
  <c r="F302"/>
  <c r="D302"/>
  <c r="H301"/>
  <c r="F301"/>
  <c r="D301"/>
  <c r="H300"/>
  <c r="F300"/>
  <c r="D300"/>
  <c r="H299"/>
  <c r="F299"/>
  <c r="D299"/>
  <c r="H298"/>
  <c r="F298"/>
  <c r="D298"/>
  <c r="H297"/>
  <c r="F297"/>
  <c r="H296"/>
  <c r="F296"/>
  <c r="D296"/>
  <c r="H295"/>
  <c r="F295"/>
  <c r="D295"/>
  <c r="H294"/>
  <c r="F294"/>
  <c r="D294"/>
  <c r="H293"/>
  <c r="F293"/>
  <c r="D293"/>
  <c r="H292"/>
  <c r="F292"/>
  <c r="H291"/>
  <c r="F291"/>
  <c r="D291"/>
  <c r="H290"/>
  <c r="F290"/>
  <c r="D290"/>
  <c r="H289"/>
  <c r="F289"/>
  <c r="D289"/>
  <c r="H288"/>
  <c r="F288"/>
  <c r="D288"/>
  <c r="H287"/>
  <c r="F287"/>
  <c r="D287"/>
  <c r="H286"/>
  <c r="F286"/>
  <c r="D286"/>
  <c r="H285"/>
  <c r="F285"/>
  <c r="D285"/>
  <c r="H284"/>
  <c r="F284"/>
  <c r="D284"/>
  <c r="H283"/>
  <c r="F283"/>
  <c r="D283"/>
  <c r="H282"/>
  <c r="F282"/>
  <c r="D282"/>
  <c r="H281"/>
  <c r="F281"/>
  <c r="D281"/>
  <c r="H280"/>
  <c r="F280"/>
  <c r="D280"/>
  <c r="H279"/>
  <c r="F279"/>
  <c r="D279"/>
  <c r="H278"/>
  <c r="F278"/>
  <c r="D278"/>
  <c r="H277"/>
  <c r="F277"/>
  <c r="D277"/>
  <c r="H276"/>
  <c r="F276"/>
  <c r="D276"/>
  <c r="H275"/>
  <c r="F275"/>
  <c r="D275"/>
  <c r="H274"/>
  <c r="F274"/>
  <c r="D274"/>
  <c r="H273"/>
  <c r="F273"/>
  <c r="D273"/>
  <c r="H272"/>
  <c r="F272"/>
  <c r="D272"/>
  <c r="H271"/>
  <c r="F271"/>
  <c r="D271"/>
  <c r="H270"/>
  <c r="F270"/>
  <c r="D270"/>
  <c r="H269"/>
  <c r="F269"/>
  <c r="D269"/>
  <c r="H268"/>
  <c r="F268"/>
  <c r="D268"/>
  <c r="H267"/>
  <c r="F267"/>
  <c r="D267"/>
  <c r="H266"/>
  <c r="F266"/>
  <c r="D266"/>
  <c r="H265"/>
  <c r="F265"/>
  <c r="D265"/>
  <c r="H264"/>
  <c r="F264"/>
  <c r="D264"/>
  <c r="H263"/>
  <c r="F263"/>
  <c r="D263"/>
  <c r="H262"/>
  <c r="F262"/>
  <c r="D262"/>
  <c r="H261"/>
  <c r="F261"/>
  <c r="D261"/>
  <c r="H260"/>
  <c r="F260"/>
  <c r="D260"/>
  <c r="H259"/>
  <c r="F259"/>
  <c r="D259"/>
  <c r="H258"/>
  <c r="F258"/>
  <c r="D258"/>
  <c r="H257"/>
  <c r="F257"/>
  <c r="H256"/>
  <c r="F256"/>
  <c r="H255"/>
  <c r="F255"/>
  <c r="H254"/>
  <c r="F254"/>
  <c r="H253"/>
  <c r="F253"/>
  <c r="D253"/>
  <c r="H252"/>
  <c r="F252"/>
  <c r="H251"/>
  <c r="F251"/>
  <c r="D251"/>
  <c r="H250"/>
  <c r="F250"/>
  <c r="D250"/>
  <c r="H249"/>
  <c r="F249"/>
  <c r="D249"/>
  <c r="H248"/>
  <c r="F248"/>
  <c r="D248"/>
  <c r="H247"/>
  <c r="F247"/>
  <c r="D247"/>
  <c r="H246"/>
  <c r="F246"/>
  <c r="D246"/>
  <c r="H245"/>
  <c r="F245"/>
  <c r="D245"/>
  <c r="H244"/>
  <c r="F244"/>
  <c r="D244"/>
  <c r="H243"/>
  <c r="F243"/>
  <c r="D243"/>
  <c r="H242"/>
  <c r="F242"/>
  <c r="D242"/>
  <c r="H241"/>
  <c r="F241"/>
  <c r="D241"/>
  <c r="H240"/>
  <c r="F240"/>
  <c r="D240"/>
  <c r="H239"/>
  <c r="F239"/>
  <c r="D239"/>
  <c r="H238"/>
  <c r="F238"/>
  <c r="D238"/>
  <c r="H237"/>
  <c r="F237"/>
  <c r="D237"/>
  <c r="H236"/>
  <c r="F236"/>
  <c r="D236"/>
  <c r="H235"/>
  <c r="F235"/>
  <c r="D235"/>
  <c r="H234"/>
  <c r="F234"/>
  <c r="D234"/>
  <c r="H233"/>
  <c r="F233"/>
  <c r="D233"/>
  <c r="H232"/>
  <c r="F232"/>
  <c r="D232"/>
  <c r="H231"/>
  <c r="F231"/>
  <c r="D231"/>
  <c r="H230"/>
  <c r="F230"/>
  <c r="D230"/>
  <c r="H229"/>
  <c r="F229"/>
  <c r="D229"/>
  <c r="H228"/>
  <c r="F228"/>
  <c r="D228"/>
  <c r="H227"/>
  <c r="F227"/>
  <c r="D227"/>
  <c r="H226"/>
  <c r="F226"/>
  <c r="D226"/>
  <c r="H225"/>
  <c r="F225"/>
  <c r="D225"/>
  <c r="H224"/>
  <c r="F224"/>
  <c r="H223"/>
  <c r="F223"/>
  <c r="D223"/>
  <c r="H222"/>
  <c r="F222"/>
  <c r="D222"/>
  <c r="H221"/>
  <c r="F221"/>
  <c r="D221"/>
  <c r="H220"/>
  <c r="F220"/>
  <c r="D220"/>
  <c r="H219"/>
  <c r="F219"/>
  <c r="D219"/>
  <c r="H218"/>
  <c r="F218"/>
  <c r="D218"/>
  <c r="H217"/>
  <c r="F217"/>
  <c r="D217"/>
  <c r="H216"/>
  <c r="F216"/>
  <c r="D216"/>
  <c r="H215"/>
  <c r="F215"/>
  <c r="D215"/>
  <c r="H214"/>
  <c r="F214"/>
  <c r="D214"/>
  <c r="H213"/>
  <c r="F213"/>
  <c r="D213"/>
  <c r="H212"/>
  <c r="F212"/>
  <c r="D212"/>
  <c r="H211"/>
  <c r="F211"/>
  <c r="D211"/>
  <c r="H210"/>
  <c r="F210"/>
  <c r="D210"/>
  <c r="H209"/>
  <c r="F209"/>
  <c r="D209"/>
  <c r="H208"/>
  <c r="F208"/>
  <c r="D208"/>
  <c r="H207"/>
  <c r="F207"/>
  <c r="D207"/>
  <c r="H206"/>
  <c r="F206"/>
  <c r="D206"/>
  <c r="H205"/>
  <c r="F205"/>
  <c r="D205"/>
  <c r="H204"/>
  <c r="F204"/>
  <c r="D204"/>
  <c r="H203"/>
  <c r="F203"/>
  <c r="D203"/>
  <c r="H202"/>
  <c r="F202"/>
  <c r="D202"/>
  <c r="H201"/>
  <c r="F201"/>
  <c r="D201"/>
  <c r="H200"/>
  <c r="F200"/>
  <c r="D200"/>
  <c r="H199"/>
  <c r="F199"/>
  <c r="D199"/>
  <c r="H198"/>
  <c r="F198"/>
  <c r="D198"/>
  <c r="H197"/>
  <c r="F197"/>
  <c r="D197"/>
  <c r="H196"/>
  <c r="F196"/>
  <c r="D196"/>
  <c r="H195"/>
  <c r="F195"/>
  <c r="D195"/>
  <c r="H194"/>
  <c r="F194"/>
  <c r="D194"/>
  <c r="H193"/>
  <c r="F193"/>
  <c r="D193"/>
  <c r="H192"/>
  <c r="F192"/>
  <c r="D192"/>
  <c r="H191"/>
  <c r="F191"/>
  <c r="D191"/>
  <c r="H190"/>
  <c r="F190"/>
  <c r="D190"/>
  <c r="H189"/>
  <c r="F189"/>
  <c r="D189"/>
  <c r="H188"/>
  <c r="F188"/>
  <c r="D188"/>
  <c r="H187"/>
  <c r="F187"/>
  <c r="D187"/>
  <c r="H186"/>
  <c r="F186"/>
  <c r="D186"/>
  <c r="H185"/>
  <c r="F185"/>
  <c r="D185"/>
  <c r="H184"/>
  <c r="F184"/>
  <c r="D184"/>
  <c r="H183"/>
  <c r="F183"/>
  <c r="D183"/>
  <c r="H182"/>
  <c r="F182"/>
  <c r="H181"/>
  <c r="F181"/>
  <c r="D181"/>
  <c r="H180"/>
  <c r="F180"/>
  <c r="H179"/>
  <c r="F179"/>
  <c r="H178"/>
  <c r="F178"/>
  <c r="D178"/>
  <c r="H177"/>
  <c r="F177"/>
  <c r="D177"/>
  <c r="H176"/>
  <c r="F176"/>
  <c r="H175"/>
  <c r="F175"/>
  <c r="D175"/>
  <c r="H174"/>
  <c r="F174"/>
  <c r="D174"/>
  <c r="H173"/>
  <c r="F173"/>
  <c r="H172"/>
  <c r="F172"/>
  <c r="D172"/>
  <c r="H171"/>
  <c r="F171"/>
  <c r="H170"/>
  <c r="F170"/>
  <c r="D170"/>
  <c r="H169"/>
  <c r="F169"/>
  <c r="D169"/>
  <c r="H168"/>
  <c r="F168"/>
  <c r="D168"/>
  <c r="H167"/>
  <c r="F167"/>
  <c r="D167"/>
  <c r="H166"/>
  <c r="F166"/>
  <c r="D166"/>
  <c r="H165"/>
  <c r="F165"/>
  <c r="D165"/>
  <c r="H164"/>
  <c r="F164"/>
  <c r="D164"/>
  <c r="H163"/>
  <c r="F163"/>
  <c r="D163"/>
  <c r="H162"/>
  <c r="F162"/>
  <c r="D162"/>
  <c r="H161"/>
  <c r="F161"/>
  <c r="D161"/>
  <c r="H160"/>
  <c r="F160"/>
  <c r="D160"/>
  <c r="H159"/>
  <c r="F159"/>
  <c r="D159"/>
  <c r="H158"/>
  <c r="F158"/>
  <c r="H157"/>
  <c r="F157"/>
  <c r="D157"/>
  <c r="H156"/>
  <c r="F156"/>
  <c r="H155"/>
  <c r="F155"/>
  <c r="D155"/>
  <c r="H154"/>
  <c r="F154"/>
  <c r="D154"/>
  <c r="H153"/>
  <c r="F153"/>
  <c r="D153"/>
  <c r="H152"/>
  <c r="F152"/>
  <c r="H151"/>
  <c r="F151"/>
  <c r="D151"/>
  <c r="H150"/>
  <c r="F150"/>
  <c r="D150"/>
  <c r="H149"/>
  <c r="F149"/>
  <c r="D149"/>
  <c r="H148"/>
  <c r="F148"/>
  <c r="H147"/>
  <c r="F147"/>
  <c r="D147"/>
  <c r="H146"/>
  <c r="F146"/>
  <c r="D146"/>
  <c r="H145"/>
  <c r="F145"/>
  <c r="D145"/>
  <c r="H144"/>
  <c r="F144"/>
  <c r="D144"/>
  <c r="H143"/>
  <c r="F143"/>
  <c r="H142"/>
  <c r="F142"/>
  <c r="D142"/>
  <c r="H141"/>
  <c r="F141"/>
  <c r="H140"/>
  <c r="F140"/>
  <c r="D140"/>
  <c r="H139"/>
  <c r="F139"/>
  <c r="H138"/>
  <c r="F138"/>
  <c r="D138"/>
  <c r="H137"/>
  <c r="F137"/>
  <c r="D137"/>
  <c r="H136"/>
  <c r="F136"/>
  <c r="D136"/>
  <c r="H135"/>
  <c r="F135"/>
  <c r="D135"/>
  <c r="H134"/>
  <c r="F134"/>
  <c r="D134"/>
  <c r="H133"/>
  <c r="F133"/>
  <c r="D133"/>
  <c r="H132"/>
  <c r="F132"/>
  <c r="D132"/>
  <c r="H131"/>
  <c r="F131"/>
  <c r="H130"/>
  <c r="F130"/>
  <c r="D130"/>
  <c r="H129"/>
  <c r="F129"/>
  <c r="D129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15"/>
  <c r="F115"/>
  <c r="D115"/>
  <c r="H114"/>
  <c r="F114"/>
  <c r="D114"/>
  <c r="H113"/>
  <c r="F113"/>
  <c r="D113"/>
  <c r="H112"/>
  <c r="F112"/>
  <c r="D112"/>
  <c r="H111"/>
  <c r="F111"/>
  <c r="D111"/>
  <c r="H110"/>
  <c r="F110"/>
  <c r="D110"/>
  <c r="H109"/>
  <c r="F109"/>
  <c r="D109"/>
  <c r="H108"/>
  <c r="F108"/>
  <c r="D108"/>
  <c r="H107"/>
  <c r="F107"/>
  <c r="D107"/>
  <c r="H106"/>
  <c r="F106"/>
  <c r="D106"/>
  <c r="H105"/>
  <c r="F105"/>
  <c r="H104"/>
  <c r="F104"/>
  <c r="D104"/>
  <c r="H103"/>
  <c r="F103"/>
  <c r="D103"/>
  <c r="H102"/>
  <c r="F102"/>
  <c r="H101"/>
  <c r="F101"/>
  <c r="H100"/>
  <c r="F100"/>
  <c r="D100"/>
  <c r="H99"/>
  <c r="F99"/>
  <c r="D99"/>
  <c r="H98"/>
  <c r="F98"/>
  <c r="D98"/>
  <c r="H97"/>
  <c r="F97"/>
  <c r="D97"/>
  <c r="H96"/>
  <c r="F96"/>
  <c r="D96"/>
  <c r="H95"/>
  <c r="F95"/>
  <c r="D95"/>
  <c r="H94"/>
  <c r="F94"/>
  <c r="D94"/>
  <c r="H93"/>
  <c r="F93"/>
  <c r="D93"/>
  <c r="H92"/>
  <c r="F92"/>
  <c r="D92"/>
  <c r="H91"/>
  <c r="F91"/>
  <c r="D91"/>
  <c r="H90"/>
  <c r="F90"/>
  <c r="D90"/>
  <c r="H89"/>
  <c r="F89"/>
  <c r="D89"/>
  <c r="H88"/>
  <c r="F88"/>
  <c r="D88"/>
  <c r="H87"/>
  <c r="F87"/>
  <c r="D87"/>
  <c r="H86"/>
  <c r="F86"/>
  <c r="D86"/>
  <c r="H85"/>
  <c r="F85"/>
  <c r="D85"/>
  <c r="H84"/>
  <c r="F84"/>
  <c r="D84"/>
  <c r="H83"/>
  <c r="F83"/>
  <c r="D83"/>
  <c r="H82"/>
  <c r="F82"/>
  <c r="D82"/>
  <c r="H81"/>
  <c r="F81"/>
  <c r="H80"/>
  <c r="F80"/>
  <c r="H79"/>
  <c r="F79"/>
  <c r="D79"/>
  <c r="H78"/>
  <c r="F78"/>
  <c r="D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D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C19"/>
  <c r="C17"/>
  <c r="C11" i="4" s="1"/>
  <c r="C15" i="3"/>
  <c r="B10" i="4" s="1"/>
  <c r="C13" i="3"/>
  <c r="G9" i="4" s="1"/>
  <c r="C11" i="3"/>
  <c r="F8" i="4" s="1"/>
  <c r="C9" i="3"/>
  <c r="B7" i="4" s="1"/>
  <c r="C7" i="3"/>
  <c r="G48" i="2"/>
  <c r="G44"/>
  <c r="E39"/>
  <c r="E38"/>
  <c r="E37"/>
  <c r="E36"/>
  <c r="E35"/>
  <c r="E34"/>
  <c r="E33"/>
  <c r="D32"/>
  <c r="E31"/>
  <c r="E30"/>
  <c r="E29"/>
  <c r="E28"/>
  <c r="E27"/>
  <c r="E26"/>
  <c r="E25"/>
  <c r="E24"/>
  <c r="E23"/>
  <c r="E22"/>
  <c r="E21"/>
  <c r="D20"/>
  <c r="E14"/>
  <c r="E13"/>
  <c r="E12"/>
  <c r="E11"/>
  <c r="E10"/>
  <c r="E9"/>
  <c r="E8"/>
  <c r="E7"/>
  <c r="E6"/>
  <c r="E5"/>
  <c r="D4"/>
  <c r="F19" l="1"/>
  <c r="G19" s="1"/>
  <c r="E20"/>
  <c r="F36"/>
  <c r="F37"/>
  <c r="F27"/>
  <c r="E32"/>
  <c r="O66" i="4"/>
  <c r="F50" i="2"/>
  <c r="G50" s="1"/>
  <c r="F29"/>
  <c r="G29" s="1"/>
  <c r="F7"/>
  <c r="G7" s="1"/>
  <c r="F43"/>
  <c r="G43" s="1"/>
  <c r="F39"/>
  <c r="G39" s="1"/>
  <c r="F21"/>
  <c r="G21" s="1"/>
  <c r="G37"/>
  <c r="F11"/>
  <c r="G11" s="1"/>
  <c r="F25"/>
  <c r="G25" s="1"/>
  <c r="F33"/>
  <c r="G33" s="1"/>
  <c r="L66" i="4"/>
  <c r="F31" i="2"/>
  <c r="G31" s="1"/>
  <c r="O51" i="4"/>
  <c r="O53"/>
  <c r="O55"/>
  <c r="O57"/>
  <c r="O59"/>
  <c r="O61"/>
  <c r="O63"/>
  <c r="O65"/>
  <c r="O52"/>
  <c r="O54"/>
  <c r="O56"/>
  <c r="O58"/>
  <c r="O60"/>
  <c r="O62"/>
  <c r="O64"/>
  <c r="N41"/>
  <c r="M78" s="1"/>
  <c r="F6" i="2"/>
  <c r="G6" s="1"/>
  <c r="F14"/>
  <c r="G14" s="1"/>
  <c r="F24"/>
  <c r="G24" s="1"/>
  <c r="F28"/>
  <c r="G28" s="1"/>
  <c r="G36"/>
  <c r="E4"/>
  <c r="F5"/>
  <c r="G5" s="1"/>
  <c r="F13"/>
  <c r="G13" s="1"/>
  <c r="G27"/>
  <c r="F35"/>
  <c r="G35" s="1"/>
  <c r="F42"/>
  <c r="F51"/>
  <c r="G51" s="1"/>
  <c r="F8"/>
  <c r="G8" s="1"/>
  <c r="F12"/>
  <c r="G12" s="1"/>
  <c r="F15"/>
  <c r="G15" s="1"/>
  <c r="F17"/>
  <c r="F22"/>
  <c r="G22" s="1"/>
  <c r="F26"/>
  <c r="G26" s="1"/>
  <c r="F30"/>
  <c r="G30" s="1"/>
  <c r="F34"/>
  <c r="G34" s="1"/>
  <c r="F38"/>
  <c r="G38" s="1"/>
  <c r="F47"/>
  <c r="G47" s="1"/>
  <c r="L51" i="4"/>
  <c r="G53"/>
  <c r="L55"/>
  <c r="G57"/>
  <c r="L59"/>
  <c r="G61"/>
  <c r="L63"/>
  <c r="G65"/>
  <c r="L52"/>
  <c r="G54"/>
  <c r="L56"/>
  <c r="G58"/>
  <c r="L60"/>
  <c r="G62"/>
  <c r="L64"/>
  <c r="G66"/>
  <c r="F18" i="2"/>
  <c r="G18" s="1"/>
  <c r="F46"/>
  <c r="G51" i="4"/>
  <c r="L53"/>
  <c r="G55"/>
  <c r="L57"/>
  <c r="G59"/>
  <c r="L61"/>
  <c r="G63"/>
  <c r="L65"/>
  <c r="A3" i="5"/>
  <c r="F10" i="2"/>
  <c r="G10" s="1"/>
  <c r="F9"/>
  <c r="G9" s="1"/>
  <c r="F23"/>
  <c r="G23" s="1"/>
  <c r="G52" i="4"/>
  <c r="L54"/>
  <c r="G56"/>
  <c r="L58"/>
  <c r="G60"/>
  <c r="L62"/>
  <c r="G64"/>
  <c r="F32" i="2" l="1"/>
  <c r="G32" s="1"/>
  <c r="O67" i="4"/>
  <c r="J63"/>
  <c r="M63" s="1"/>
  <c r="J59"/>
  <c r="M59" s="1"/>
  <c r="J55"/>
  <c r="M55" s="1"/>
  <c r="J51"/>
  <c r="J66"/>
  <c r="M66" s="1"/>
  <c r="J62"/>
  <c r="M62" s="1"/>
  <c r="J58"/>
  <c r="M58" s="1"/>
  <c r="J54"/>
  <c r="M54" s="1"/>
  <c r="J65"/>
  <c r="M65" s="1"/>
  <c r="J61"/>
  <c r="M61" s="1"/>
  <c r="J57"/>
  <c r="M57" s="1"/>
  <c r="J53"/>
  <c r="M53" s="1"/>
  <c r="J64"/>
  <c r="M64" s="1"/>
  <c r="J60"/>
  <c r="M60" s="1"/>
  <c r="J56"/>
  <c r="M56" s="1"/>
  <c r="J52"/>
  <c r="M52" s="1"/>
  <c r="G67"/>
  <c r="F49" i="2"/>
  <c r="G49" s="1"/>
  <c r="G46"/>
  <c r="F45"/>
  <c r="G45" s="1"/>
  <c r="G17"/>
  <c r="F16"/>
  <c r="G16" s="1"/>
  <c r="F20"/>
  <c r="G20" s="1"/>
  <c r="L67" i="4"/>
  <c r="F41" i="2"/>
  <c r="G41" s="1"/>
  <c r="G42"/>
  <c r="F4"/>
  <c r="G4" s="1"/>
  <c r="J67" i="4" l="1"/>
  <c r="M51"/>
  <c r="M67" s="1"/>
  <c r="M79" s="1"/>
  <c r="M80" s="1"/>
  <c r="M82" s="1"/>
  <c r="D4970" i="3"/>
  <c r="D4881"/>
  <c r="D4797"/>
  <c r="D4957"/>
  <c r="D4794"/>
  <c r="D4526"/>
  <c r="D4928"/>
  <c r="D4872"/>
  <c r="D4932"/>
  <c r="D4826"/>
  <c r="D4848"/>
  <c r="D4653"/>
  <c r="D4879"/>
  <c r="D4644"/>
  <c r="D4834"/>
  <c r="D4661"/>
  <c r="D4658"/>
  <c r="D4663"/>
  <c r="D4378"/>
  <c r="D4461"/>
  <c r="D4938"/>
  <c r="D4849"/>
  <c r="D4765"/>
  <c r="D4893"/>
  <c r="D4762"/>
  <c r="D4494"/>
  <c r="D4967"/>
  <c r="D4906"/>
  <c r="D4817"/>
  <c r="D4733"/>
  <c r="D4829"/>
  <c r="D4730"/>
  <c r="D4462"/>
  <c r="D4839"/>
  <c r="D4665"/>
  <c r="D4843"/>
  <c r="D4929"/>
  <c r="D4887"/>
  <c r="D4886"/>
  <c r="D4713"/>
  <c r="D4574"/>
  <c r="D4873"/>
  <c r="D4941"/>
  <c r="D4518"/>
  <c r="D4704"/>
  <c r="D4314"/>
  <c r="D4736"/>
  <c r="D4874"/>
  <c r="D4944"/>
  <c r="D4701"/>
  <c r="D4904"/>
  <c r="D4698"/>
  <c r="D4930"/>
  <c r="D4757"/>
  <c r="D4754"/>
  <c r="D4759"/>
  <c r="D4897"/>
  <c r="D4823"/>
  <c r="D4822"/>
  <c r="D4649"/>
  <c r="D4542"/>
  <c r="D4809"/>
  <c r="D4813"/>
  <c r="D4454"/>
  <c r="D4628"/>
  <c r="D4621"/>
  <c r="D4596"/>
  <c r="D4933"/>
  <c r="D4541"/>
  <c r="D4891"/>
  <c r="D4804"/>
  <c r="D4951"/>
  <c r="D4777"/>
  <c r="D4937"/>
  <c r="D4582"/>
  <c r="D4346"/>
  <c r="D4477"/>
  <c r="D4514"/>
  <c r="D4553"/>
  <c r="D4243"/>
  <c r="D3987"/>
  <c r="D4818"/>
  <c r="D4630"/>
  <c r="D4370"/>
  <c r="D4626"/>
  <c r="D4842"/>
  <c r="D4669"/>
  <c r="D4666"/>
  <c r="D4693"/>
  <c r="D4954"/>
  <c r="D4781"/>
  <c r="D4778"/>
  <c r="D4864"/>
  <c r="D4868"/>
  <c r="D4589"/>
  <c r="D4810"/>
  <c r="D4637"/>
  <c r="D4622"/>
  <c r="D4966"/>
  <c r="D4919"/>
  <c r="D4745"/>
  <c r="D4905"/>
  <c r="D4550"/>
  <c r="D4801"/>
  <c r="D4968"/>
  <c r="D4962"/>
  <c r="D4786"/>
  <c r="D4442"/>
  <c r="D4330"/>
  <c r="D4855"/>
  <c r="D4681"/>
  <c r="D4841"/>
  <c r="D4486"/>
  <c r="D4912"/>
  <c r="D4840"/>
  <c r="D4898"/>
  <c r="D4722"/>
  <c r="D4410"/>
  <c r="D4605"/>
  <c r="D4718"/>
  <c r="D4961"/>
  <c r="D4606"/>
  <c r="D4768"/>
  <c r="D4652"/>
  <c r="D4373"/>
  <c r="D4200"/>
  <c r="D4647"/>
  <c r="D4460"/>
  <c r="D4426"/>
  <c r="D4856"/>
  <c r="D4852"/>
  <c r="D4585"/>
  <c r="D4259"/>
  <c r="D4003"/>
  <c r="D4882"/>
  <c r="D4706"/>
  <c r="D4402"/>
  <c r="D4702"/>
  <c r="D4397"/>
  <c r="D4043"/>
  <c r="D4721"/>
  <c r="D4620"/>
  <c r="D4405"/>
  <c r="D4147"/>
  <c r="D4232"/>
  <c r="D4773"/>
  <c r="D4775"/>
  <c r="D4517"/>
  <c r="D4728"/>
  <c r="D4532"/>
  <c r="D4869"/>
  <c r="D4482"/>
  <c r="D4310"/>
  <c r="D4291"/>
  <c r="D4035"/>
  <c r="D4922"/>
  <c r="D4749"/>
  <c r="D4746"/>
  <c r="D4903"/>
  <c r="D4907"/>
  <c r="D4557"/>
  <c r="D4895"/>
  <c r="D4760"/>
  <c r="D4437"/>
  <c r="D4179"/>
  <c r="D4264"/>
  <c r="D4832"/>
  <c r="D4836"/>
  <c r="D4581"/>
  <c r="D4827"/>
  <c r="D4672"/>
  <c r="D4830"/>
  <c r="D4546"/>
  <c r="D4374"/>
  <c r="D4325"/>
  <c r="D4067"/>
  <c r="D4152"/>
  <c r="D4936"/>
  <c r="D4612"/>
  <c r="D4920"/>
  <c r="D4601"/>
  <c r="D4299"/>
  <c r="D4894"/>
  <c r="D4719"/>
  <c r="D4489"/>
  <c r="D4211"/>
  <c r="D4296"/>
  <c r="D4857"/>
  <c r="D4502"/>
  <c r="D4306"/>
  <c r="D4498"/>
  <c r="D4800"/>
  <c r="D4958"/>
  <c r="D4610"/>
  <c r="D4438"/>
  <c r="D4357"/>
  <c r="D4099"/>
  <c r="D4248"/>
  <c r="D4871"/>
  <c r="D4875"/>
  <c r="D4549"/>
  <c r="D4390"/>
  <c r="D4914"/>
  <c r="D4738"/>
  <c r="D4418"/>
  <c r="D4734"/>
  <c r="D4413"/>
  <c r="D4240"/>
  <c r="D4424"/>
  <c r="D4249"/>
  <c r="D4090"/>
  <c r="D3834"/>
  <c r="D3578"/>
  <c r="D4742"/>
  <c r="D4417"/>
  <c r="D4244"/>
  <c r="D4387"/>
  <c r="D3902"/>
  <c r="D4723"/>
  <c r="D4491"/>
  <c r="D3977"/>
  <c r="D3954"/>
  <c r="D3698"/>
  <c r="D4160"/>
  <c r="D4808"/>
  <c r="D4580"/>
  <c r="D4959"/>
  <c r="D4569"/>
  <c r="D3995"/>
  <c r="D4592"/>
  <c r="D4347"/>
  <c r="D4174"/>
  <c r="D3882"/>
  <c r="D3626"/>
  <c r="D4824"/>
  <c r="D4577"/>
  <c r="D3999"/>
  <c r="D4579"/>
  <c r="D3998"/>
  <c r="D4860"/>
  <c r="D4587"/>
  <c r="D4073"/>
  <c r="D4687"/>
  <c r="D4192"/>
  <c r="D4761"/>
  <c r="D4516"/>
  <c r="D4753"/>
  <c r="D4505"/>
  <c r="D4304"/>
  <c r="D4528"/>
  <c r="D4315"/>
  <c r="D4142"/>
  <c r="D3866"/>
  <c r="D3610"/>
  <c r="D4769"/>
  <c r="D4880"/>
  <c r="D4866"/>
  <c r="D4865"/>
  <c r="D4510"/>
  <c r="D4564"/>
  <c r="D4816"/>
  <c r="D4969"/>
  <c r="D4918"/>
  <c r="D4838"/>
  <c r="D4717"/>
  <c r="D4789"/>
  <c r="D4525"/>
  <c r="D4854"/>
  <c r="D4877"/>
  <c r="D4685"/>
  <c r="D4725"/>
  <c r="D4493"/>
  <c r="D4793"/>
  <c r="D4902"/>
  <c r="D4492"/>
  <c r="D4645"/>
  <c r="D4365"/>
  <c r="D4686"/>
  <c r="D4389"/>
  <c r="D4216"/>
  <c r="D4711"/>
  <c r="D4588"/>
  <c r="D4128"/>
  <c r="D4617"/>
  <c r="D4019"/>
  <c r="D4770"/>
  <c r="D4766"/>
  <c r="D4573"/>
  <c r="D4696"/>
  <c r="D4163"/>
  <c r="D4833"/>
  <c r="D4478"/>
  <c r="D4500"/>
  <c r="D4805"/>
  <c r="D4309"/>
  <c r="D4136"/>
  <c r="D4548"/>
  <c r="D4537"/>
  <c r="D4657"/>
  <c r="D4457"/>
  <c r="D4280"/>
  <c r="D4964"/>
  <c r="D4916"/>
  <c r="D4256"/>
  <c r="D4406"/>
  <c r="D4083"/>
  <c r="D4909"/>
  <c r="D4901"/>
  <c r="D4362"/>
  <c r="D4783"/>
  <c r="D4227"/>
  <c r="D4120"/>
  <c r="D4484"/>
  <c r="D4075"/>
  <c r="D4743"/>
  <c r="D4664"/>
  <c r="D4755"/>
  <c r="D3993"/>
  <c r="D3706"/>
  <c r="D4680"/>
  <c r="D4684"/>
  <c r="D3646"/>
  <c r="D4233"/>
  <c r="D3826"/>
  <c r="D4896"/>
  <c r="D4597"/>
  <c r="D4251"/>
  <c r="D4603"/>
  <c r="D4010"/>
  <c r="D3498"/>
  <c r="D4255"/>
  <c r="D4065"/>
  <c r="D4560"/>
  <c r="D4158"/>
  <c r="D4935"/>
  <c r="D4565"/>
  <c r="D4219"/>
  <c r="D4571"/>
  <c r="D3994"/>
  <c r="D3482"/>
  <c r="D4513"/>
  <c r="D3967"/>
  <c r="D4515"/>
  <c r="D3966"/>
  <c r="D4899"/>
  <c r="D4555"/>
  <c r="D4041"/>
  <c r="D3986"/>
  <c r="D3730"/>
  <c r="D4224"/>
  <c r="D4806"/>
  <c r="D4720"/>
  <c r="D4965"/>
  <c r="D4358"/>
  <c r="D4059"/>
  <c r="D4732"/>
  <c r="D4411"/>
  <c r="D4238"/>
  <c r="D3914"/>
  <c r="D3658"/>
  <c r="D4814"/>
  <c r="D4366"/>
  <c r="D4063"/>
  <c r="D4368"/>
  <c r="D4062"/>
  <c r="D3550"/>
  <c r="D4312"/>
  <c r="D4184"/>
  <c r="D4870"/>
  <c r="D4752"/>
  <c r="D4862"/>
  <c r="D4333"/>
  <c r="D4825"/>
  <c r="D4470"/>
  <c r="D4629"/>
  <c r="D4466"/>
  <c r="D4283"/>
  <c r="D4112"/>
  <c r="D4638"/>
  <c r="D4121"/>
  <c r="D4026"/>
  <c r="D3770"/>
  <c r="D3514"/>
  <c r="D4474"/>
  <c r="D4287"/>
  <c r="D4116"/>
  <c r="D4129"/>
  <c r="D3774"/>
  <c r="D4624"/>
  <c r="D4363"/>
  <c r="D4190"/>
  <c r="D3890"/>
  <c r="D3634"/>
  <c r="D4850"/>
  <c r="D4674"/>
  <c r="D4386"/>
  <c r="D4670"/>
  <c r="D4381"/>
  <c r="D4208"/>
  <c r="D4392"/>
  <c r="D4217"/>
  <c r="D4074"/>
  <c r="D3818"/>
  <c r="D3562"/>
  <c r="D4678"/>
  <c r="D4385"/>
  <c r="D4212"/>
  <c r="D4323"/>
  <c r="D3870"/>
  <c r="D4659"/>
  <c r="D4459"/>
  <c r="D4286"/>
  <c r="D4473"/>
  <c r="D4953"/>
  <c r="D4598"/>
  <c r="D4354"/>
  <c r="D4594"/>
  <c r="D4349"/>
  <c r="D4176"/>
  <c r="D4360"/>
  <c r="D4185"/>
  <c r="D4058"/>
  <c r="D3802"/>
  <c r="D3546"/>
  <c r="D4602"/>
  <c r="D4353"/>
  <c r="D4180"/>
  <c r="D4257"/>
  <c r="D3838"/>
  <c r="D4764"/>
  <c r="D4427"/>
  <c r="D4254"/>
  <c r="D3922"/>
  <c r="D3666"/>
  <c r="D4104"/>
  <c r="D4633"/>
  <c r="D4452"/>
  <c r="D4798"/>
  <c r="D4445"/>
  <c r="D4272"/>
  <c r="D4464"/>
  <c r="D4281"/>
  <c r="D4110"/>
  <c r="D3850"/>
  <c r="D3594"/>
  <c r="D4641"/>
  <c r="D4449"/>
  <c r="D4276"/>
  <c r="D4451"/>
  <c r="D3934"/>
  <c r="D4787"/>
  <c r="D4523"/>
  <c r="D4009"/>
  <c r="D3970"/>
  <c r="D3682"/>
  <c r="D3586"/>
  <c r="D4774"/>
  <c r="D4433"/>
  <c r="D4260"/>
  <c r="D4419"/>
  <c r="D3918"/>
  <c r="D3486"/>
  <c r="D3833"/>
  <c r="D3577"/>
  <c r="D3321"/>
  <c r="D3081"/>
  <c r="D2825"/>
  <c r="D4511"/>
  <c r="D3964"/>
  <c r="D3452"/>
  <c r="D3591"/>
  <c r="D3095"/>
  <c r="D2653"/>
  <c r="D3078"/>
  <c r="D2792"/>
  <c r="D2449"/>
  <c r="D2193"/>
  <c r="D3602"/>
  <c r="D4705"/>
  <c r="D4481"/>
  <c r="D4292"/>
  <c r="D4483"/>
  <c r="D3950"/>
  <c r="D3438"/>
  <c r="D3849"/>
  <c r="D3593"/>
  <c r="D3337"/>
  <c r="D3097"/>
  <c r="D2841"/>
  <c r="D4575"/>
  <c r="D3996"/>
  <c r="D3484"/>
  <c r="D3623"/>
  <c r="D3127"/>
  <c r="D2669"/>
  <c r="D3094"/>
  <c r="D2824"/>
  <c r="D3810"/>
  <c r="D3426"/>
  <c r="D4476"/>
  <c r="D4111"/>
  <c r="D4480"/>
  <c r="D4118"/>
  <c r="D3598"/>
  <c r="D3929"/>
  <c r="D3673"/>
  <c r="D3417"/>
  <c r="D3177"/>
  <c r="D2921"/>
  <c r="D4676"/>
  <c r="D4210"/>
  <c r="D3644"/>
  <c r="D3783"/>
  <c r="D3290"/>
  <c r="D2775"/>
  <c r="D3174"/>
  <c r="D2918"/>
  <c r="D2545"/>
  <c r="D2289"/>
  <c r="D2033"/>
  <c r="D3442"/>
  <c r="D4604"/>
  <c r="D4143"/>
  <c r="D4608"/>
  <c r="D4182"/>
  <c r="D3630"/>
  <c r="D3945"/>
  <c r="D3689"/>
  <c r="D3433"/>
  <c r="D3193"/>
  <c r="D2937"/>
  <c r="D4635"/>
  <c r="D4274"/>
  <c r="D3676"/>
  <c r="D3815"/>
  <c r="D3303"/>
  <c r="D2807"/>
  <c r="D4137"/>
  <c r="D4034"/>
  <c r="D3778"/>
  <c r="D3746"/>
  <c r="D4917"/>
  <c r="D4334"/>
  <c r="D4047"/>
  <c r="D4336"/>
  <c r="D4046"/>
  <c r="D3534"/>
  <c r="D3897"/>
  <c r="D3641"/>
  <c r="D3385"/>
  <c r="D3145"/>
  <c r="D2889"/>
  <c r="D4428"/>
  <c r="D4092"/>
  <c r="D3580"/>
  <c r="D3719"/>
  <c r="D3223"/>
  <c r="D2717"/>
  <c r="D3142"/>
  <c r="D2886"/>
  <c r="D2513"/>
  <c r="D2257"/>
  <c r="D3714"/>
  <c r="D4878"/>
  <c r="D4398"/>
  <c r="D4079"/>
  <c r="D4400"/>
  <c r="D4078"/>
  <c r="D3566"/>
  <c r="D3913"/>
  <c r="D3657"/>
  <c r="D3401"/>
  <c r="D3161"/>
  <c r="D2905"/>
  <c r="D4536"/>
  <c r="D4146"/>
  <c r="D3612"/>
  <c r="D3751"/>
  <c r="D3255"/>
  <c r="D2743"/>
  <c r="D3158"/>
  <c r="D2902"/>
  <c r="D3938"/>
  <c r="D3490"/>
  <c r="D4859"/>
  <c r="D4239"/>
  <c r="D4867"/>
  <c r="D4033"/>
  <c r="D3726"/>
  <c r="D3342"/>
  <c r="D3737"/>
  <c r="D3481"/>
  <c r="D3241"/>
  <c r="D2985"/>
  <c r="D2729"/>
  <c r="D4125"/>
  <c r="D4943"/>
  <c r="D4925"/>
  <c r="D4468"/>
  <c r="D4945"/>
  <c r="D4890"/>
  <c r="D4791"/>
  <c r="D4558"/>
  <c r="D4682"/>
  <c r="D4782"/>
  <c r="D4695"/>
  <c r="D4453"/>
  <c r="D4556"/>
  <c r="D4709"/>
  <c r="D4139"/>
  <c r="D4275"/>
  <c r="D4434"/>
  <c r="D4750"/>
  <c r="D4614"/>
  <c r="D4729"/>
  <c r="D4342"/>
  <c r="D4847"/>
  <c r="D4642"/>
  <c r="D4195"/>
  <c r="D4613"/>
  <c r="D4578"/>
  <c r="D4168"/>
  <c r="D4326"/>
  <c r="D4521"/>
  <c r="D4697"/>
  <c r="D4741"/>
  <c r="D4155"/>
  <c r="D3962"/>
  <c r="D4159"/>
  <c r="D4408"/>
  <c r="D4107"/>
  <c r="D4955"/>
  <c r="D4089"/>
  <c r="D4820"/>
  <c r="D3742"/>
  <c r="D4203"/>
  <c r="D4751"/>
  <c r="D4057"/>
  <c r="D4767"/>
  <c r="D4771"/>
  <c r="D3710"/>
  <c r="D4297"/>
  <c r="D3858"/>
  <c r="D4889"/>
  <c r="D4322"/>
  <c r="D4317"/>
  <c r="D4328"/>
  <c r="D4042"/>
  <c r="D3530"/>
  <c r="D4321"/>
  <c r="D4193"/>
  <c r="D4700"/>
  <c r="D4921"/>
  <c r="D4338"/>
  <c r="D3979"/>
  <c r="D4656"/>
  <c r="D4634"/>
  <c r="D4668"/>
  <c r="D4206"/>
  <c r="D3642"/>
  <c r="D4650"/>
  <c r="D4654"/>
  <c r="D3518"/>
  <c r="D4105"/>
  <c r="D3762"/>
  <c r="D4677"/>
  <c r="D4469"/>
  <c r="D4123"/>
  <c r="D4475"/>
  <c r="D3946"/>
  <c r="D3434"/>
  <c r="D4127"/>
  <c r="D4150"/>
  <c r="D4376"/>
  <c r="D4066"/>
  <c r="D4934"/>
  <c r="D4926"/>
  <c r="D4091"/>
  <c r="D4443"/>
  <c r="D3930"/>
  <c r="D4942"/>
  <c r="D4095"/>
  <c r="D4094"/>
  <c r="D4344"/>
  <c r="D4050"/>
  <c r="D4011"/>
  <c r="D4811"/>
  <c r="D4792"/>
  <c r="D4835"/>
  <c r="D4025"/>
  <c r="D3722"/>
  <c r="D4639"/>
  <c r="D4643"/>
  <c r="D3678"/>
  <c r="D4265"/>
  <c r="D3842"/>
  <c r="D3458"/>
  <c r="D4175"/>
  <c r="D4246"/>
  <c r="D3961"/>
  <c r="D3449"/>
  <c r="D2953"/>
  <c r="D3997"/>
  <c r="D3847"/>
  <c r="D2839"/>
  <c r="D2950"/>
  <c r="D2321"/>
  <c r="D3474"/>
  <c r="D4207"/>
  <c r="D3969"/>
  <c r="D3326"/>
  <c r="D3465"/>
  <c r="D2969"/>
  <c r="D4061"/>
  <c r="D3879"/>
  <c r="D2871"/>
  <c r="D2966"/>
  <c r="D3554"/>
  <c r="D4369"/>
  <c r="D4289"/>
  <c r="D3406"/>
  <c r="D3545"/>
  <c r="D3049"/>
  <c r="D4383"/>
  <c r="D3388"/>
  <c r="D3031"/>
  <c r="D3046"/>
  <c r="D2417"/>
  <c r="D3570"/>
  <c r="D4401"/>
  <c r="D4355"/>
  <c r="D3422"/>
  <c r="D3561"/>
  <c r="D3065"/>
  <c r="D4447"/>
  <c r="D3420"/>
  <c r="D3063"/>
  <c r="D4222"/>
  <c r="D4002"/>
  <c r="D4506"/>
  <c r="D4132"/>
  <c r="D3790"/>
  <c r="D3769"/>
  <c r="D3273"/>
  <c r="D2761"/>
  <c r="D3836"/>
  <c r="D3463"/>
  <c r="D3270"/>
  <c r="D2664"/>
  <c r="D2129"/>
  <c r="D4570"/>
  <c r="D4164"/>
  <c r="D3822"/>
  <c r="D3785"/>
  <c r="D3294"/>
  <c r="D2777"/>
  <c r="D3868"/>
  <c r="D3495"/>
  <c r="D3288"/>
  <c r="D2696"/>
  <c r="D4863"/>
  <c r="D3983"/>
  <c r="D3982"/>
  <c r="D3865"/>
  <c r="D3353"/>
  <c r="D2857"/>
  <c r="D4028"/>
  <c r="D3516"/>
  <c r="D3655"/>
  <c r="D3159"/>
  <c r="D2685"/>
  <c r="D3110"/>
  <c r="D2854"/>
  <c r="D2481"/>
  <c r="D2225"/>
  <c r="D3650"/>
  <c r="D4952"/>
  <c r="D4609"/>
  <c r="D4015"/>
  <c r="D4611"/>
  <c r="D4014"/>
  <c r="D3502"/>
  <c r="D3881"/>
  <c r="D3625"/>
  <c r="D3369"/>
  <c r="D3129"/>
  <c r="D2873"/>
  <c r="D4364"/>
  <c r="D4060"/>
  <c r="D3548"/>
  <c r="D3687"/>
  <c r="D3191"/>
  <c r="D2701"/>
  <c r="D3126"/>
  <c r="D2870"/>
  <c r="D2497"/>
  <c r="D2305"/>
  <c r="D1953"/>
  <c r="D4215"/>
  <c r="D3985"/>
  <c r="D3957"/>
  <c r="D3445"/>
  <c r="D2949"/>
  <c r="D3921"/>
  <c r="D3665"/>
  <c r="D3409"/>
  <c r="D3169"/>
  <c r="D2913"/>
  <c r="D4600"/>
  <c r="D4178"/>
  <c r="D3628"/>
  <c r="D3767"/>
  <c r="D3271"/>
  <c r="D2759"/>
  <c r="D3166"/>
  <c r="D2910"/>
  <c r="D2537"/>
  <c r="D2281"/>
  <c r="D2025"/>
  <c r="D4561"/>
  <c r="D4563"/>
  <c r="D3478"/>
  <c r="D3589"/>
  <c r="D4772"/>
  <c r="D3668"/>
  <c r="D3295"/>
  <c r="D3186"/>
  <c r="D2557"/>
  <c r="D2045"/>
  <c r="D1729"/>
  <c r="D1473"/>
  <c r="D2574"/>
  <c r="D2318"/>
  <c r="D2062"/>
  <c r="D1806"/>
  <c r="D1550"/>
  <c r="D1298"/>
  <c r="D1042"/>
  <c r="D786"/>
  <c r="D2177"/>
  <c r="D4458"/>
  <c r="D4108"/>
  <c r="D3766"/>
  <c r="D3733"/>
  <c r="D3237"/>
  <c r="D3414"/>
  <c r="D3809"/>
  <c r="D3553"/>
  <c r="D3297"/>
  <c r="D3057"/>
  <c r="D2801"/>
  <c r="D4415"/>
  <c r="D3916"/>
  <c r="D3404"/>
  <c r="D3543"/>
  <c r="D3047"/>
  <c r="D2629"/>
  <c r="D3054"/>
  <c r="D2744"/>
  <c r="D2425"/>
  <c r="D2169"/>
  <c r="D4949"/>
  <c r="D4055"/>
  <c r="D4054"/>
  <c r="D3877"/>
  <c r="D3157"/>
  <c r="D4045"/>
  <c r="D3871"/>
  <c r="D2863"/>
  <c r="D2962"/>
  <c r="D2333"/>
  <c r="D1873"/>
  <c r="D1617"/>
  <c r="D2337"/>
  <c r="D1985"/>
  <c r="D4345"/>
  <c r="D4241"/>
  <c r="D3370"/>
  <c r="D3509"/>
  <c r="D3013"/>
  <c r="D3953"/>
  <c r="D3697"/>
  <c r="D3441"/>
  <c r="D3201"/>
  <c r="D2945"/>
  <c r="D4699"/>
  <c r="D4307"/>
  <c r="D3692"/>
  <c r="D3831"/>
  <c r="D3319"/>
  <c r="D2823"/>
  <c r="D3198"/>
  <c r="D2942"/>
  <c r="D2569"/>
  <c r="D2313"/>
  <c r="D2057"/>
  <c r="D4508"/>
  <c r="D4512"/>
  <c r="D3606"/>
  <c r="D3653"/>
  <c r="D2741"/>
  <c r="D3796"/>
  <c r="D3423"/>
  <c r="D3250"/>
  <c r="D2624"/>
  <c r="D2109"/>
  <c r="D1761"/>
  <c r="D1505"/>
  <c r="D2606"/>
  <c r="D2350"/>
  <c r="D2094"/>
  <c r="D1838"/>
  <c r="D1582"/>
  <c r="D1330"/>
  <c r="D1074"/>
  <c r="D1183"/>
  <c r="D4726"/>
  <c r="D4236"/>
  <c r="D3894"/>
  <c r="D3797"/>
  <c r="D3285"/>
  <c r="D2789"/>
  <c r="D3841"/>
  <c r="D3585"/>
  <c r="D3329"/>
  <c r="D3089"/>
  <c r="D2833"/>
  <c r="D4543"/>
  <c r="D3980"/>
  <c r="D3468"/>
  <c r="D3607"/>
  <c r="D3111"/>
  <c r="D2661"/>
  <c r="D3086"/>
  <c r="D2808"/>
  <c r="D2457"/>
  <c r="D2201"/>
  <c r="D1945"/>
  <c r="D4183"/>
  <c r="D4262"/>
  <c r="D3941"/>
  <c r="D3286"/>
  <c r="D4301"/>
  <c r="D3348"/>
  <c r="D2991"/>
  <c r="D3026"/>
  <c r="D2397"/>
  <c r="D1905"/>
  <c r="D1649"/>
  <c r="D1393"/>
  <c r="D2494"/>
  <c r="D2238"/>
  <c r="D1982"/>
  <c r="D1726"/>
  <c r="D1470"/>
  <c r="D1218"/>
  <c r="D962"/>
  <c r="D3062"/>
  <c r="D2760"/>
  <c r="D2529"/>
  <c r="D2241"/>
  <c r="D4737"/>
  <c r="D4300"/>
  <c r="D3958"/>
  <c r="D3829"/>
  <c r="D3317"/>
  <c r="D2821"/>
  <c r="D3857"/>
  <c r="D3601"/>
  <c r="D3345"/>
  <c r="D3105"/>
  <c r="D2849"/>
  <c r="D4607"/>
  <c r="D4012"/>
  <c r="D3500"/>
  <c r="D3639"/>
  <c r="D3143"/>
  <c r="D2677"/>
  <c r="D3102"/>
  <c r="D2840"/>
  <c r="D2473"/>
  <c r="D2217"/>
  <c r="D1961"/>
  <c r="D4247"/>
  <c r="D4049"/>
  <c r="D3322"/>
  <c r="D3333"/>
  <c r="D4431"/>
  <c r="D3412"/>
  <c r="D3055"/>
  <c r="D3058"/>
  <c r="D2429"/>
  <c r="D1921"/>
  <c r="D1665"/>
  <c r="D1409"/>
  <c r="D2510"/>
  <c r="D2254"/>
  <c r="D1998"/>
  <c r="D1742"/>
  <c r="D1486"/>
  <c r="D1234"/>
  <c r="D978"/>
  <c r="D1343"/>
  <c r="D2049"/>
  <c r="D4625"/>
  <c r="D4627"/>
  <c r="D3510"/>
  <c r="D3605"/>
  <c r="D3109"/>
  <c r="D3350"/>
  <c r="D3745"/>
  <c r="D3489"/>
  <c r="D3249"/>
  <c r="D2993"/>
  <c r="D2737"/>
  <c r="D4157"/>
  <c r="D3788"/>
  <c r="D3927"/>
  <c r="D3415"/>
  <c r="D2919"/>
  <c r="D3246"/>
  <c r="D2990"/>
  <c r="D2617"/>
  <c r="D2361"/>
  <c r="D2105"/>
  <c r="D4522"/>
  <c r="D4140"/>
  <c r="D3798"/>
  <c r="D3749"/>
  <c r="D2901"/>
  <c r="D3988"/>
  <c r="D3615"/>
  <c r="D2665"/>
  <c r="D2816"/>
  <c r="D2205"/>
  <c r="D1809"/>
  <c r="D1553"/>
  <c r="D2273"/>
  <c r="D4910"/>
  <c r="D4087"/>
  <c r="D4086"/>
  <c r="D3893"/>
  <c r="D3381"/>
  <c r="D2885"/>
  <c r="D3889"/>
  <c r="D3633"/>
  <c r="D3377"/>
  <c r="D3137"/>
  <c r="D2881"/>
  <c r="D4396"/>
  <c r="D4076"/>
  <c r="D3564"/>
  <c r="D3703"/>
  <c r="D3207"/>
  <c r="D2709"/>
  <c r="D3134"/>
  <c r="D2878"/>
  <c r="D2505"/>
  <c r="D2249"/>
  <c r="D1993"/>
  <c r="D4377"/>
  <c r="D4305"/>
  <c r="D3386"/>
  <c r="D3461"/>
  <c r="D4348"/>
  <c r="D3540"/>
  <c r="D3183"/>
  <c r="D3122"/>
  <c r="D2493"/>
  <c r="D1981"/>
  <c r="D1697"/>
  <c r="D1441"/>
  <c r="D2542"/>
  <c r="D2286"/>
  <c r="D2030"/>
  <c r="D1774"/>
  <c r="D1518"/>
  <c r="D1266"/>
  <c r="D1010"/>
  <c r="D754"/>
  <c r="D2113"/>
  <c r="D4640"/>
  <c r="D4648"/>
  <c r="D3638"/>
  <c r="D3669"/>
  <c r="D3173"/>
  <c r="D3382"/>
  <c r="D3777"/>
  <c r="D3521"/>
  <c r="D3281"/>
  <c r="D3025"/>
  <c r="D2769"/>
  <c r="D4285"/>
  <c r="D3852"/>
  <c r="D3340"/>
  <c r="D3479"/>
  <c r="D2983"/>
  <c r="D3278"/>
  <c r="D3022"/>
  <c r="D2680"/>
  <c r="D2393"/>
  <c r="D2137"/>
  <c r="D4790"/>
  <c r="D4268"/>
  <c r="D3926"/>
  <c r="D3813"/>
  <c r="D3029"/>
  <c r="D4130"/>
  <c r="D3743"/>
  <c r="D2735"/>
  <c r="D2898"/>
  <c r="D2269"/>
  <c r="D1841"/>
  <c r="D1585"/>
  <c r="D2754"/>
  <c r="D2430"/>
  <c r="D2174"/>
  <c r="D1918"/>
  <c r="D1662"/>
  <c r="D1406"/>
  <c r="D1154"/>
  <c r="D2590"/>
  <c r="D2078"/>
  <c r="D1566"/>
  <c r="D1058"/>
  <c r="D4567"/>
  <c r="D1359"/>
  <c r="D1950"/>
  <c r="D930"/>
  <c r="D3480"/>
  <c r="D3123"/>
  <c r="D2725"/>
  <c r="D3764"/>
  <c r="D3391"/>
  <c r="D3234"/>
  <c r="D2605"/>
  <c r="D2093"/>
  <c r="D1753"/>
  <c r="D1497"/>
  <c r="D2598"/>
  <c r="D2342"/>
  <c r="D2086"/>
  <c r="D1830"/>
  <c r="D1574"/>
  <c r="D1322"/>
  <c r="D1066"/>
  <c r="D810"/>
  <c r="D1175"/>
  <c r="D3768"/>
  <c r="D3395"/>
  <c r="D3236"/>
  <c r="D2607"/>
  <c r="D2964"/>
  <c r="D2111"/>
  <c r="D1599"/>
  <c r="D2444"/>
  <c r="D1932"/>
  <c r="D1420"/>
  <c r="D912"/>
  <c r="D1097"/>
  <c r="D841"/>
  <c r="D4122"/>
  <c r="D3739"/>
  <c r="D2731"/>
  <c r="D2896"/>
  <c r="D2267"/>
  <c r="D1755"/>
  <c r="D2600"/>
  <c r="D2088"/>
  <c r="D1576"/>
  <c r="D4156"/>
  <c r="D898"/>
  <c r="D4439"/>
  <c r="D3416"/>
  <c r="D3059"/>
  <c r="D4731"/>
  <c r="D3700"/>
  <c r="D3327"/>
  <c r="D3202"/>
  <c r="D2573"/>
  <c r="D2061"/>
  <c r="D1737"/>
  <c r="D1481"/>
  <c r="D2582"/>
  <c r="D2326"/>
  <c r="D2070"/>
  <c r="D1814"/>
  <c r="D1558"/>
  <c r="D1306"/>
  <c r="D1050"/>
  <c r="D794"/>
  <c r="D4747"/>
  <c r="D3704"/>
  <c r="D3331"/>
  <c r="D3204"/>
  <c r="D2575"/>
  <c r="D2900"/>
  <c r="D2079"/>
  <c r="D1567"/>
  <c r="D2412"/>
  <c r="D1900"/>
  <c r="D1388"/>
  <c r="D1081"/>
  <c r="D825"/>
  <c r="D4048"/>
  <c r="D3675"/>
  <c r="D2695"/>
  <c r="D2864"/>
  <c r="D2690"/>
  <c r="D2142"/>
  <c r="D1630"/>
  <c r="D1122"/>
  <c r="D4520"/>
  <c r="D3608"/>
  <c r="D3251"/>
  <c r="D2805"/>
  <c r="D3892"/>
  <c r="D3519"/>
  <c r="D3312"/>
  <c r="D2720"/>
  <c r="D2157"/>
  <c r="D1785"/>
  <c r="D1529"/>
  <c r="D2642"/>
  <c r="D2374"/>
  <c r="D2118"/>
  <c r="D1862"/>
  <c r="D1606"/>
  <c r="D1354"/>
  <c r="D1098"/>
  <c r="D842"/>
  <c r="D1207"/>
  <c r="D3896"/>
  <c r="D3523"/>
  <c r="D2619"/>
  <c r="D2724"/>
  <c r="D3092"/>
  <c r="D2175"/>
  <c r="D1663"/>
  <c r="D2508"/>
  <c r="D1996"/>
  <c r="D1484"/>
  <c r="D976"/>
  <c r="D1129"/>
  <c r="D873"/>
  <c r="D4037"/>
  <c r="D3867"/>
  <c r="D2859"/>
  <c r="D2960"/>
  <c r="D2331"/>
  <c r="D1819"/>
  <c r="D2710"/>
  <c r="D2152"/>
  <c r="D1640"/>
  <c r="D4071"/>
  <c r="D3885"/>
  <c r="D4356"/>
  <c r="D3544"/>
  <c r="D3187"/>
  <c r="D2757"/>
  <c r="D3828"/>
  <c r="D3455"/>
  <c r="D3266"/>
  <c r="D2656"/>
  <c r="D2125"/>
  <c r="D1769"/>
  <c r="D1513"/>
  <c r="D2614"/>
  <c r="D2358"/>
  <c r="D2102"/>
  <c r="D1846"/>
  <c r="D1590"/>
  <c r="D1338"/>
  <c r="D1082"/>
  <c r="D826"/>
  <c r="D4690"/>
  <c r="D4815"/>
  <c r="D4714"/>
  <c r="D4858"/>
  <c r="D4950"/>
  <c r="D4509"/>
  <c r="D4485"/>
  <c r="D4946"/>
  <c r="D4421"/>
  <c r="D4394"/>
  <c r="D4831"/>
  <c r="D4960"/>
  <c r="D4341"/>
  <c r="D4785"/>
  <c r="D4689"/>
  <c r="D4507"/>
  <c r="D4214"/>
  <c r="D4900"/>
  <c r="D3754"/>
  <c r="D4331"/>
  <c r="D4963"/>
  <c r="D4223"/>
  <c r="D4496"/>
  <c r="D4235"/>
  <c r="D4530"/>
  <c r="D4153"/>
  <c r="D4538"/>
  <c r="D3806"/>
  <c r="D4566"/>
  <c r="D4845"/>
  <c r="D4027"/>
  <c r="D3898"/>
  <c r="D4031"/>
  <c r="D4619"/>
  <c r="D4288"/>
  <c r="D4524"/>
  <c r="D4302"/>
  <c r="D4540"/>
  <c r="D3614"/>
  <c r="D4171"/>
  <c r="D4422"/>
  <c r="D4270"/>
  <c r="D4430"/>
  <c r="D3582"/>
  <c r="D3794"/>
  <c r="D4533"/>
  <c r="D4539"/>
  <c r="D3466"/>
  <c r="D4278"/>
  <c r="D4098"/>
  <c r="D4744"/>
  <c r="D3662"/>
  <c r="D3209"/>
  <c r="D3708"/>
  <c r="D3206"/>
  <c r="D2065"/>
  <c r="D4707"/>
  <c r="D3721"/>
  <c r="D4812"/>
  <c r="D3367"/>
  <c r="D2593"/>
  <c r="D4196"/>
  <c r="D3801"/>
  <c r="D2793"/>
  <c r="D3527"/>
  <c r="D2728"/>
  <c r="D4710"/>
  <c r="D3886"/>
  <c r="D3305"/>
  <c r="D3932"/>
  <c r="D2637"/>
  <c r="D3522"/>
  <c r="D4161"/>
  <c r="D3513"/>
  <c r="D4253"/>
  <c r="D2967"/>
  <c r="D2385"/>
  <c r="D4337"/>
  <c r="D3390"/>
  <c r="D3033"/>
  <c r="D3356"/>
  <c r="D3030"/>
  <c r="D4545"/>
  <c r="D3470"/>
  <c r="D3113"/>
  <c r="D3772"/>
  <c r="D3399"/>
  <c r="D3238"/>
  <c r="D2609"/>
  <c r="D2097"/>
  <c r="D4948"/>
  <c r="D4956"/>
  <c r="D3758"/>
  <c r="D3753"/>
  <c r="D3257"/>
  <c r="D2745"/>
  <c r="D3804"/>
  <c r="D3431"/>
  <c r="D3254"/>
  <c r="D2632"/>
  <c r="D2145"/>
  <c r="D4739"/>
  <c r="D3701"/>
  <c r="D3398"/>
  <c r="D3537"/>
  <c r="D3041"/>
  <c r="D4351"/>
  <c r="D3372"/>
  <c r="D3015"/>
  <c r="D3038"/>
  <c r="D2409"/>
  <c r="D4927"/>
  <c r="D3990"/>
  <c r="D3093"/>
  <c r="D3807"/>
  <c r="D2930"/>
  <c r="D1857"/>
  <c r="D2786"/>
  <c r="D2190"/>
  <c r="D1678"/>
  <c r="D1170"/>
  <c r="D1279"/>
  <c r="D4279"/>
  <c r="D3338"/>
  <c r="D2981"/>
  <c r="D3681"/>
  <c r="D3185"/>
  <c r="D4740"/>
  <c r="D3660"/>
  <c r="D3287"/>
  <c r="D3182"/>
  <c r="D2553"/>
  <c r="D2041"/>
  <c r="D4352"/>
  <c r="D3621"/>
  <c r="D3732"/>
  <c r="D3218"/>
  <c r="D2077"/>
  <c r="D2465"/>
  <c r="D4586"/>
  <c r="D3830"/>
  <c r="D3269"/>
  <c r="D3825"/>
  <c r="D3313"/>
  <c r="D2817"/>
  <c r="D3948"/>
  <c r="D3575"/>
  <c r="D2645"/>
  <c r="D2776"/>
  <c r="D2185"/>
  <c r="D4119"/>
  <c r="D3909"/>
  <c r="D4173"/>
  <c r="D2927"/>
  <c r="D2365"/>
  <c r="D1633"/>
  <c r="D2478"/>
  <c r="D1966"/>
  <c r="D1454"/>
  <c r="D946"/>
  <c r="D2001"/>
  <c r="D4371"/>
  <c r="D3541"/>
  <c r="D3318"/>
  <c r="D3457"/>
  <c r="D2961"/>
  <c r="D4029"/>
  <c r="D3863"/>
  <c r="D2855"/>
  <c r="D2958"/>
  <c r="D2329"/>
  <c r="D4776"/>
  <c r="D3670"/>
  <c r="D2773"/>
  <c r="D3487"/>
  <c r="D2688"/>
  <c r="D1777"/>
  <c r="D2626"/>
  <c r="D2110"/>
  <c r="D1598"/>
  <c r="D1090"/>
  <c r="D2934"/>
  <c r="D2369"/>
  <c r="D4497"/>
  <c r="D3446"/>
  <c r="D3077"/>
  <c r="D3729"/>
  <c r="D3233"/>
  <c r="D4940"/>
  <c r="D3756"/>
  <c r="D3383"/>
  <c r="D3230"/>
  <c r="D2601"/>
  <c r="D2089"/>
  <c r="D4931"/>
  <c r="D3717"/>
  <c r="D3924"/>
  <c r="D2633"/>
  <c r="D2173"/>
  <c r="D1537"/>
  <c r="D2382"/>
  <c r="D1870"/>
  <c r="D1362"/>
  <c r="D850"/>
  <c r="D4821"/>
  <c r="D4022"/>
  <c r="D3349"/>
  <c r="D3873"/>
  <c r="D3361"/>
  <c r="D2865"/>
  <c r="D4044"/>
  <c r="D3671"/>
  <c r="D2693"/>
  <c r="D2862"/>
  <c r="D2233"/>
  <c r="D4313"/>
  <c r="D3354"/>
  <c r="D4559"/>
  <c r="D3119"/>
  <c r="D2461"/>
  <c r="D1681"/>
  <c r="D2081"/>
  <c r="D4416"/>
  <c r="D3637"/>
  <c r="D3366"/>
  <c r="D3505"/>
  <c r="D3009"/>
  <c r="D4221"/>
  <c r="D3959"/>
  <c r="D2951"/>
  <c r="D3006"/>
  <c r="D2377"/>
  <c r="D4662"/>
  <c r="D3862"/>
  <c r="D2965"/>
  <c r="D3679"/>
  <c r="D2866"/>
  <c r="D1825"/>
  <c r="D2722"/>
  <c r="D2158"/>
  <c r="D1646"/>
  <c r="D1138"/>
  <c r="D1247"/>
  <c r="D4151"/>
  <c r="D3925"/>
  <c r="D2917"/>
  <c r="D3649"/>
  <c r="D3153"/>
  <c r="D4472"/>
  <c r="D3596"/>
  <c r="D3239"/>
  <c r="D3150"/>
  <c r="D2521"/>
  <c r="D2009"/>
  <c r="D4435"/>
  <c r="D3525"/>
  <c r="D3604"/>
  <c r="D3154"/>
  <c r="D2013"/>
  <c r="D1457"/>
  <c r="D2302"/>
  <c r="D1790"/>
  <c r="D1282"/>
  <c r="D1489"/>
  <c r="D1822"/>
  <c r="D1295"/>
  <c r="D2462"/>
  <c r="D4053"/>
  <c r="D3189"/>
  <c r="D3903"/>
  <c r="D2978"/>
  <c r="D1881"/>
  <c r="D2834"/>
  <c r="D2214"/>
  <c r="D1702"/>
  <c r="D1194"/>
  <c r="D1303"/>
  <c r="D3907"/>
  <c r="D2980"/>
  <c r="D2367"/>
  <c r="D2782"/>
  <c r="D1676"/>
  <c r="D1277"/>
  <c r="D4488"/>
  <c r="D3243"/>
  <c r="D2523"/>
  <c r="D1499"/>
  <c r="D1832"/>
  <c r="D3814"/>
  <c r="D3928"/>
  <c r="D3125"/>
  <c r="D3839"/>
  <c r="D2946"/>
  <c r="D1865"/>
  <c r="D2802"/>
  <c r="D2198"/>
  <c r="D1686"/>
  <c r="D1178"/>
  <c r="D1287"/>
  <c r="D3843"/>
  <c r="D2948"/>
  <c r="D2335"/>
  <c r="D2718"/>
  <c r="D1644"/>
  <c r="D1245"/>
  <c r="D4340"/>
  <c r="D3179"/>
  <c r="D2491"/>
  <c r="D1886"/>
  <c r="D802"/>
  <c r="D3747"/>
  <c r="D4367"/>
  <c r="D3023"/>
  <c r="D2413"/>
  <c r="D1657"/>
  <c r="D2502"/>
  <c r="D1990"/>
  <c r="D1478"/>
  <c r="D970"/>
  <c r="D4375"/>
  <c r="D3027"/>
  <c r="D2415"/>
  <c r="D1919"/>
  <c r="D2252"/>
  <c r="D1232"/>
  <c r="D1001"/>
  <c r="D3728"/>
  <c r="D3216"/>
  <c r="D2075"/>
  <c r="D2408"/>
  <c r="D4846"/>
  <c r="D1327"/>
  <c r="D3683"/>
  <c r="D4237"/>
  <c r="D2959"/>
  <c r="D2381"/>
  <c r="D1641"/>
  <c r="D2486"/>
  <c r="D1974"/>
  <c r="D1462"/>
  <c r="D954"/>
  <c r="D1191"/>
  <c r="D3832"/>
  <c r="D3459"/>
  <c r="D3268"/>
  <c r="D2660"/>
  <c r="D3028"/>
  <c r="D2143"/>
  <c r="D1631"/>
  <c r="D2476"/>
  <c r="D1964"/>
  <c r="D1452"/>
  <c r="D944"/>
  <c r="D1113"/>
  <c r="D857"/>
  <c r="D4250"/>
  <c r="D3803"/>
  <c r="D2795"/>
  <c r="D2928"/>
  <c r="D2107"/>
  <c r="D1595"/>
  <c r="D2440"/>
  <c r="D2206"/>
  <c r="D1186"/>
  <c r="D3736"/>
  <c r="D3363"/>
  <c r="D2933"/>
  <c r="D4020"/>
  <c r="D3647"/>
  <c r="D2681"/>
  <c r="D2848"/>
  <c r="D2221"/>
  <c r="D1817"/>
  <c r="D1561"/>
  <c r="D2706"/>
  <c r="D2406"/>
  <c r="D2150"/>
  <c r="D1894"/>
  <c r="D1638"/>
  <c r="D1382"/>
  <c r="D1130"/>
  <c r="D1239"/>
  <c r="D4024"/>
  <c r="D3651"/>
  <c r="D2683"/>
  <c r="D2852"/>
  <c r="D3220"/>
  <c r="D2239"/>
  <c r="D1727"/>
  <c r="D2572"/>
  <c r="D2060"/>
  <c r="D1548"/>
  <c r="D1040"/>
  <c r="D1161"/>
  <c r="D905"/>
  <c r="D4293"/>
  <c r="D3344"/>
  <c r="D2987"/>
  <c r="D3024"/>
  <c r="D2395"/>
  <c r="D1883"/>
  <c r="D2838"/>
  <c r="D2216"/>
  <c r="D1704"/>
  <c r="D4329"/>
  <c r="D3362"/>
  <c r="D4788"/>
  <c r="D3672"/>
  <c r="D3299"/>
  <c r="D2869"/>
  <c r="D3956"/>
  <c r="D3583"/>
  <c r="D2649"/>
  <c r="D2784"/>
  <c r="D2189"/>
  <c r="D1801"/>
  <c r="D1545"/>
  <c r="D2674"/>
  <c r="D2390"/>
  <c r="D2134"/>
  <c r="D1878"/>
  <c r="D1622"/>
  <c r="D1370"/>
  <c r="D1114"/>
  <c r="D858"/>
  <c r="D1223"/>
  <c r="D3960"/>
  <c r="D3587"/>
  <c r="D2651"/>
  <c r="D2788"/>
  <c r="D3156"/>
  <c r="D2207"/>
  <c r="D1695"/>
  <c r="D2540"/>
  <c r="D2028"/>
  <c r="D1516"/>
  <c r="D1008"/>
  <c r="D1145"/>
  <c r="D889"/>
  <c r="D4165"/>
  <c r="D3931"/>
  <c r="D2923"/>
  <c r="D2992"/>
  <c r="D1425"/>
  <c r="D2270"/>
  <c r="D1758"/>
  <c r="D1250"/>
  <c r="D1231"/>
  <c r="D3864"/>
  <c r="D3491"/>
  <c r="D3061"/>
  <c r="D4194"/>
  <c r="D3775"/>
  <c r="D2767"/>
  <c r="D2914"/>
  <c r="D2285"/>
  <c r="D1849"/>
  <c r="D1593"/>
  <c r="D2770"/>
  <c r="D2438"/>
  <c r="D2182"/>
  <c r="D1926"/>
  <c r="D1670"/>
  <c r="D1414"/>
  <c r="D1162"/>
  <c r="D906"/>
  <c r="D1271"/>
  <c r="D4202"/>
  <c r="D3779"/>
  <c r="D2771"/>
  <c r="D2916"/>
  <c r="D2667"/>
  <c r="D2303"/>
  <c r="D1791"/>
  <c r="D2654"/>
  <c r="D2124"/>
  <c r="D1612"/>
  <c r="D1104"/>
  <c r="D1213"/>
  <c r="D937"/>
  <c r="D4551"/>
  <c r="D3472"/>
  <c r="D3115"/>
  <c r="D3088"/>
  <c r="D2459"/>
  <c r="D1947"/>
  <c r="D1435"/>
  <c r="D2280"/>
  <c r="D1768"/>
  <c r="D4382"/>
  <c r="D3558"/>
  <c r="D1199"/>
  <c r="D3800"/>
  <c r="D3427"/>
  <c r="D2997"/>
  <c r="D4084"/>
  <c r="D3711"/>
  <c r="D2713"/>
  <c r="D2882"/>
  <c r="D2253"/>
  <c r="D1833"/>
  <c r="D1577"/>
  <c r="D2738"/>
  <c r="D2422"/>
  <c r="D2166"/>
  <c r="D1910"/>
  <c r="D1654"/>
  <c r="D1398"/>
  <c r="D1146"/>
  <c r="D1255"/>
  <c r="D4088"/>
  <c r="D3715"/>
  <c r="D2715"/>
  <c r="D2884"/>
  <c r="D3284"/>
  <c r="D2271"/>
  <c r="D1759"/>
  <c r="D2604"/>
  <c r="D2092"/>
  <c r="D1580"/>
  <c r="D1072"/>
  <c r="D1181"/>
  <c r="D921"/>
  <c r="D4423"/>
  <c r="D3408"/>
  <c r="D3051"/>
  <c r="D3056"/>
  <c r="D2235"/>
  <c r="D1723"/>
  <c r="D2568"/>
  <c r="D2056"/>
  <c r="D1544"/>
  <c r="D3942"/>
  <c r="D3069"/>
  <c r="D3428"/>
  <c r="D3066"/>
  <c r="D1925"/>
  <c r="D1413"/>
  <c r="D2258"/>
  <c r="D1746"/>
  <c r="D1238"/>
  <c r="D1347"/>
  <c r="D1672"/>
  <c r="D3309"/>
  <c r="D2641"/>
  <c r="D1541"/>
  <c r="D1874"/>
  <c r="D854"/>
  <c r="D3432"/>
  <c r="D3068"/>
  <c r="D1927"/>
  <c r="D2260"/>
  <c r="D1240"/>
  <c r="D1005"/>
  <c r="D3744"/>
  <c r="D3224"/>
  <c r="D2083"/>
  <c r="D2416"/>
  <c r="D1392"/>
  <c r="D884"/>
  <c r="D1083"/>
  <c r="D827"/>
  <c r="D2868"/>
  <c r="D2063"/>
  <c r="D1551"/>
  <c r="D2396"/>
  <c r="D1884"/>
  <c r="D1372"/>
  <c r="D864"/>
  <c r="D1073"/>
  <c r="D817"/>
  <c r="D4016"/>
  <c r="D3643"/>
  <c r="D2679"/>
  <c r="D2844"/>
  <c r="D2219"/>
  <c r="D1707"/>
  <c r="D2552"/>
  <c r="D2040"/>
  <c r="D1528"/>
  <c r="D4576"/>
  <c r="D3661"/>
  <c r="D4568"/>
  <c r="D3263"/>
  <c r="D2533"/>
  <c r="D1717"/>
  <c r="D2562"/>
  <c r="D2050"/>
  <c r="D1538"/>
  <c r="D1030"/>
  <c r="D4584"/>
  <c r="D3267"/>
  <c r="D2535"/>
  <c r="D1511"/>
  <c r="D1844"/>
  <c r="D824"/>
  <c r="D797"/>
  <c r="D3563"/>
  <c r="D2764"/>
  <c r="D1667"/>
  <c r="D2000"/>
  <c r="D1188"/>
  <c r="D1297"/>
  <c r="D979"/>
  <c r="D4318"/>
  <c r="D3526"/>
  <c r="D3117"/>
  <c r="D3524"/>
  <c r="D3114"/>
  <c r="D1973"/>
  <c r="D1437"/>
  <c r="D2282"/>
  <c r="D1770"/>
  <c r="D1262"/>
  <c r="D1371"/>
  <c r="D3528"/>
  <c r="D3116"/>
  <c r="D1975"/>
  <c r="D2308"/>
  <c r="D1288"/>
  <c r="D1029"/>
  <c r="D3840"/>
  <c r="D3272"/>
  <c r="D4675"/>
  <c r="D3261"/>
  <c r="D3812"/>
  <c r="D3258"/>
  <c r="D2117"/>
  <c r="D1509"/>
  <c r="D2354"/>
  <c r="D1842"/>
  <c r="D1334"/>
  <c r="D822"/>
  <c r="D3816"/>
  <c r="D3260"/>
  <c r="D2119"/>
  <c r="D2452"/>
  <c r="D1428"/>
  <c r="D1101"/>
  <c r="D4154"/>
  <c r="D2747"/>
  <c r="D2275"/>
  <c r="D2608"/>
  <c r="D1584"/>
  <c r="D980"/>
  <c r="D1131"/>
  <c r="D3060"/>
  <c r="D2159"/>
  <c r="D1647"/>
  <c r="D2492"/>
  <c r="D1980"/>
  <c r="D1468"/>
  <c r="D960"/>
  <c r="D1121"/>
  <c r="D865"/>
  <c r="D3973"/>
  <c r="D3835"/>
  <c r="D2827"/>
  <c r="D2944"/>
  <c r="D2315"/>
  <c r="D1803"/>
  <c r="D2678"/>
  <c r="D2136"/>
  <c r="D1624"/>
  <c r="D4007"/>
  <c r="D3853"/>
  <c r="D2845"/>
  <c r="D3631"/>
  <c r="D2832"/>
  <c r="D1813"/>
  <c r="D2698"/>
  <c r="D2146"/>
  <c r="D1634"/>
  <c r="D1126"/>
  <c r="D1235"/>
  <c r="D3635"/>
  <c r="D2836"/>
  <c r="D1703"/>
  <c r="D2036"/>
  <c r="D1016"/>
  <c r="D3947"/>
  <c r="D3000"/>
  <c r="D1859"/>
  <c r="D2192"/>
  <c r="D1284"/>
  <c r="D1027"/>
  <c r="D4758"/>
  <c r="D3910"/>
  <c r="D3293"/>
  <c r="D3908"/>
  <c r="D2625"/>
  <c r="D2165"/>
  <c r="D1533"/>
  <c r="D2378"/>
  <c r="D1866"/>
  <c r="D1358"/>
  <c r="D846"/>
  <c r="D3912"/>
  <c r="D2627"/>
  <c r="D2167"/>
  <c r="D2427"/>
  <c r="D1915"/>
  <c r="D1403"/>
  <c r="D2248"/>
  <c r="D1736"/>
  <c r="D4465"/>
  <c r="D3437"/>
  <c r="D4290"/>
  <c r="D2815"/>
  <c r="D2309"/>
  <c r="D1605"/>
  <c r="D2450"/>
  <c r="D1938"/>
  <c r="D1426"/>
  <c r="D918"/>
  <c r="D4298"/>
  <c r="D2819"/>
  <c r="D2311"/>
  <c r="D2670"/>
  <c r="D1620"/>
  <c r="D1221"/>
  <c r="D4583"/>
  <c r="D3131"/>
  <c r="D2467"/>
  <c r="D1443"/>
  <c r="D1776"/>
  <c r="D1076"/>
  <c r="D1185"/>
  <c r="D923"/>
  <c r="D3252"/>
  <c r="D2255"/>
  <c r="D1743"/>
  <c r="D2588"/>
  <c r="D2076"/>
  <c r="D1564"/>
  <c r="D1056"/>
  <c r="D1169"/>
  <c r="D913"/>
  <c r="D4359"/>
  <c r="D3376"/>
  <c r="D3019"/>
  <c r="D3040"/>
  <c r="D2411"/>
  <c r="D1899"/>
  <c r="D1387"/>
  <c r="D2232"/>
  <c r="D1720"/>
  <c r="D4393"/>
  <c r="D3394"/>
  <c r="D3037"/>
  <c r="D3364"/>
  <c r="D3034"/>
  <c r="D1909"/>
  <c r="D1397"/>
  <c r="D2242"/>
  <c r="D1730"/>
  <c r="D1222"/>
  <c r="D1331"/>
  <c r="D3368"/>
  <c r="D3036"/>
  <c r="D1895"/>
  <c r="D2228"/>
  <c r="D1208"/>
  <c r="D989"/>
  <c r="D3680"/>
  <c r="D3192"/>
  <c r="D2051"/>
  <c r="D2384"/>
  <c r="D1376"/>
  <c r="D868"/>
  <c r="D1075"/>
  <c r="D4145"/>
  <c r="D3485"/>
  <c r="D4141"/>
  <c r="D2911"/>
  <c r="D2357"/>
  <c r="D1629"/>
  <c r="D2474"/>
  <c r="D1962"/>
  <c r="D1450"/>
  <c r="D942"/>
  <c r="D4149"/>
  <c r="D2915"/>
  <c r="D2359"/>
  <c r="D2766"/>
  <c r="D1668"/>
  <c r="D1269"/>
  <c r="D4436"/>
  <c r="D3227"/>
  <c r="D2515"/>
  <c r="D3629"/>
  <c r="D4380"/>
  <c r="D3199"/>
  <c r="D2501"/>
  <c r="D1701"/>
  <c r="D2546"/>
  <c r="D2034"/>
  <c r="D1522"/>
  <c r="D1014"/>
  <c r="D4388"/>
  <c r="D3203"/>
  <c r="D2503"/>
  <c r="D1479"/>
  <c r="D1812"/>
  <c r="D792"/>
  <c r="D3499"/>
  <c r="D2700"/>
  <c r="D1635"/>
  <c r="D1968"/>
  <c r="D1172"/>
  <c r="D1281"/>
  <c r="D971"/>
  <c r="D2803"/>
  <c r="D2351"/>
  <c r="D1839"/>
  <c r="D2750"/>
  <c r="D2172"/>
  <c r="D1660"/>
  <c r="D1152"/>
  <c r="D1261"/>
  <c r="D961"/>
  <c r="D4404"/>
  <c r="D3568"/>
  <c r="D3211"/>
  <c r="D3136"/>
  <c r="D2507"/>
  <c r="D1995"/>
  <c r="D1483"/>
  <c r="D2328"/>
  <c r="D1816"/>
  <c r="D4884"/>
  <c r="D3750"/>
  <c r="D3229"/>
  <c r="D3748"/>
  <c r="D3226"/>
  <c r="D2085"/>
  <c r="D1493"/>
  <c r="D2338"/>
  <c r="D1826"/>
  <c r="D1318"/>
  <c r="D3752"/>
  <c r="D3228"/>
  <c r="D2087"/>
  <c r="D2420"/>
  <c r="D1396"/>
  <c r="D1085"/>
  <c r="D4064"/>
  <c r="D2703"/>
  <c r="D2243"/>
  <c r="D2576"/>
  <c r="D1552"/>
  <c r="D964"/>
  <c r="D1123"/>
  <c r="D4716"/>
  <c r="D3677"/>
  <c r="D4708"/>
  <c r="D3306"/>
  <c r="D2549"/>
  <c r="D1725"/>
  <c r="D2186"/>
  <c r="D1166"/>
  <c r="D3795"/>
  <c r="D1783"/>
  <c r="D1988"/>
  <c r="D968"/>
  <c r="D4005"/>
  <c r="D2323"/>
  <c r="D2694"/>
  <c r="D1632"/>
  <c r="D1004"/>
  <c r="D1143"/>
  <c r="D1416"/>
  <c r="D2813"/>
  <c r="D2768"/>
  <c r="D2666"/>
  <c r="D1618"/>
  <c r="D1219"/>
  <c r="D3571"/>
  <c r="D2772"/>
  <c r="D1671"/>
  <c r="D2004"/>
  <c r="D984"/>
  <c r="D877"/>
  <c r="D3883"/>
  <c r="D2968"/>
  <c r="D1827"/>
  <c r="D2160"/>
  <c r="D1268"/>
  <c r="D756"/>
  <c r="D1019"/>
  <c r="D2495"/>
  <c r="D1935"/>
  <c r="D1423"/>
  <c r="D2268"/>
  <c r="D1756"/>
  <c r="D1248"/>
  <c r="D1357"/>
  <c r="D1009"/>
  <c r="D755"/>
  <c r="D3760"/>
  <c r="D3387"/>
  <c r="D3232"/>
  <c r="D2603"/>
  <c r="D2091"/>
  <c r="D1579"/>
  <c r="D2424"/>
  <c r="D1912"/>
  <c r="D1400"/>
  <c r="D4166"/>
  <c r="D3405"/>
  <c r="D4162"/>
  <c r="D2751"/>
  <c r="D2277"/>
  <c r="D1589"/>
  <c r="D2434"/>
  <c r="D1922"/>
  <c r="D1410"/>
  <c r="D902"/>
  <c r="D4170"/>
  <c r="D2755"/>
  <c r="D2279"/>
  <c r="D2612"/>
  <c r="D1588"/>
  <c r="D1189"/>
  <c r="D4455"/>
  <c r="D3067"/>
  <c r="D2435"/>
  <c r="D1411"/>
  <c r="D1744"/>
  <c r="D1060"/>
  <c r="D1171"/>
  <c r="D915"/>
  <c r="D4039"/>
  <c r="D3869"/>
  <c r="D2861"/>
  <c r="D3663"/>
  <c r="D2858"/>
  <c r="D1821"/>
  <c r="D2714"/>
  <c r="D2154"/>
  <c r="D1642"/>
  <c r="D1134"/>
  <c r="D1243"/>
  <c r="D3667"/>
  <c r="D2860"/>
  <c r="D1719"/>
  <c r="D2052"/>
  <c r="D1032"/>
  <c r="D901"/>
  <c r="D3328"/>
  <c r="D3016"/>
  <c r="D3686"/>
  <c r="D3005"/>
  <c r="D3951"/>
  <c r="D3002"/>
  <c r="D1893"/>
  <c r="D1381"/>
  <c r="D2226"/>
  <c r="D1714"/>
  <c r="D1206"/>
  <c r="D1315"/>
  <c r="D3955"/>
  <c r="D3004"/>
  <c r="D1863"/>
  <c r="D2196"/>
  <c r="D1176"/>
  <c r="D973"/>
  <c r="D3616"/>
  <c r="D3160"/>
  <c r="D2019"/>
  <c r="D2352"/>
  <c r="D1364"/>
  <c r="D852"/>
  <c r="D1067"/>
  <c r="D811"/>
  <c r="D2756"/>
  <c r="D2031"/>
  <c r="D1519"/>
  <c r="D2364"/>
  <c r="D1852"/>
  <c r="D1344"/>
  <c r="D832"/>
  <c r="D1057"/>
  <c r="D801"/>
  <c r="D3952"/>
  <c r="D3579"/>
  <c r="D2647"/>
  <c r="D2780"/>
  <c r="D2187"/>
  <c r="D1675"/>
  <c r="D2520"/>
  <c r="D2008"/>
  <c r="D1496"/>
  <c r="D4595"/>
  <c r="D3597"/>
  <c r="D4591"/>
  <c r="D3135"/>
  <c r="D2469"/>
  <c r="D1685"/>
  <c r="D2530"/>
  <c r="D2018"/>
  <c r="D1506"/>
  <c r="D998"/>
  <c r="D4599"/>
  <c r="D3139"/>
  <c r="D2471"/>
  <c r="D1447"/>
  <c r="D1780"/>
  <c r="D760"/>
  <c r="D765"/>
  <c r="D3435"/>
  <c r="D2636"/>
  <c r="D1603"/>
  <c r="D1936"/>
  <c r="D1156"/>
  <c r="D1265"/>
  <c r="D963"/>
  <c r="D4425"/>
  <c r="D3410"/>
  <c r="D3053"/>
  <c r="D3396"/>
  <c r="D3050"/>
  <c r="D1917"/>
  <c r="D1405"/>
  <c r="D2250"/>
  <c r="D1738"/>
  <c r="D1230"/>
  <c r="D1339"/>
  <c r="D3400"/>
  <c r="D3052"/>
  <c r="D1911"/>
  <c r="D2299"/>
  <c r="D1787"/>
  <c r="D2646"/>
  <c r="D2120"/>
  <c r="D1608"/>
  <c r="D4467"/>
  <c r="D3197"/>
  <c r="D3684"/>
  <c r="D3194"/>
  <c r="D2053"/>
  <c r="D1477"/>
  <c r="D2322"/>
  <c r="D1810"/>
  <c r="D1302"/>
  <c r="D790"/>
  <c r="D3688"/>
  <c r="D3196"/>
  <c r="D2055"/>
  <c r="D2388"/>
  <c r="D1368"/>
  <c r="D1069"/>
  <c r="D4000"/>
  <c r="D2671"/>
  <c r="D2211"/>
  <c r="D2544"/>
  <c r="D1520"/>
  <c r="D948"/>
  <c r="D1115"/>
  <c r="D859"/>
  <c r="D2996"/>
  <c r="D2127"/>
  <c r="D1615"/>
  <c r="D2460"/>
  <c r="D1948"/>
  <c r="D1436"/>
  <c r="D928"/>
  <c r="D1105"/>
  <c r="D849"/>
  <c r="D4186"/>
  <c r="D3771"/>
  <c r="D2763"/>
  <c r="D2912"/>
  <c r="D2283"/>
  <c r="D1771"/>
  <c r="D2616"/>
  <c r="D2104"/>
  <c r="D1592"/>
  <c r="D4220"/>
  <c r="D3789"/>
  <c r="D2781"/>
  <c r="D3503"/>
  <c r="D2704"/>
  <c r="D1781"/>
  <c r="D2634"/>
  <c r="D2114"/>
  <c r="D1602"/>
  <c r="D1094"/>
  <c r="D1203"/>
  <c r="D3507"/>
  <c r="D2708"/>
  <c r="D1639"/>
  <c r="D1972"/>
  <c r="D952"/>
  <c r="D861"/>
  <c r="D3819"/>
  <c r="D2936"/>
  <c r="D1795"/>
  <c r="D2128"/>
  <c r="D1252"/>
  <c r="D1361"/>
  <c r="D1011"/>
  <c r="D4490"/>
  <c r="D3782"/>
  <c r="D3245"/>
  <c r="D3780"/>
  <c r="D3242"/>
  <c r="D2101"/>
  <c r="D1501"/>
  <c r="D2346"/>
  <c r="D1834"/>
  <c r="D1326"/>
  <c r="D814"/>
  <c r="D3784"/>
  <c r="D3244"/>
  <c r="D2103"/>
  <c r="D2436"/>
  <c r="D1412"/>
  <c r="D1093"/>
  <c r="D4096"/>
  <c r="D2719"/>
  <c r="D4199"/>
  <c r="D3373"/>
  <c r="D4068"/>
  <c r="D2705"/>
  <c r="D2245"/>
  <c r="D1573"/>
  <c r="D2418"/>
  <c r="D1906"/>
  <c r="D1394"/>
  <c r="D4072"/>
  <c r="D2707"/>
  <c r="D2247"/>
  <c r="D2580"/>
  <c r="D1556"/>
  <c r="D1165"/>
  <c r="D4327"/>
  <c r="D3003"/>
  <c r="D2403"/>
  <c r="D1379"/>
  <c r="D1712"/>
  <c r="D1044"/>
  <c r="D1163"/>
  <c r="D907"/>
  <c r="D3188"/>
  <c r="D2223"/>
  <c r="D1711"/>
  <c r="D2556"/>
  <c r="D2044"/>
  <c r="D1532"/>
  <c r="D1024"/>
  <c r="D1153"/>
  <c r="D897"/>
  <c r="D4229"/>
  <c r="D3963"/>
  <c r="D2955"/>
  <c r="D3008"/>
  <c r="D2379"/>
  <c r="D1867"/>
  <c r="D2806"/>
  <c r="D2200"/>
  <c r="D1688"/>
  <c r="D4263"/>
  <c r="D3330"/>
  <c r="D2973"/>
  <c r="D3887"/>
  <c r="D2970"/>
  <c r="D1877"/>
  <c r="D2826"/>
  <c r="D2210"/>
  <c r="D1698"/>
  <c r="D1190"/>
  <c r="D1299"/>
  <c r="D3891"/>
  <c r="D2972"/>
  <c r="D1831"/>
  <c r="D2164"/>
  <c r="D1144"/>
  <c r="D957"/>
  <c r="D3552"/>
  <c r="D3128"/>
  <c r="D1987"/>
  <c r="D2320"/>
  <c r="D1348"/>
  <c r="D836"/>
  <c r="D1059"/>
  <c r="D803"/>
  <c r="D4230"/>
  <c r="D3421"/>
  <c r="D4226"/>
  <c r="D2783"/>
  <c r="D2293"/>
  <c r="D1597"/>
  <c r="D1930"/>
  <c r="D910"/>
  <c r="D2787"/>
  <c r="D1399"/>
  <c r="D1732"/>
  <c r="D1333"/>
  <c r="D3851"/>
  <c r="D2067"/>
  <c r="D2400"/>
  <c r="D1384"/>
  <c r="D876"/>
  <c r="D1079"/>
  <c r="D787"/>
  <c r="D4102"/>
  <c r="D3389"/>
  <c r="D4100"/>
  <c r="D2721"/>
  <c r="D4446"/>
  <c r="D3149"/>
  <c r="D3146"/>
  <c r="D2005"/>
  <c r="D1453"/>
  <c r="D2298"/>
  <c r="D1786"/>
  <c r="D1278"/>
  <c r="D766"/>
  <c r="D3592"/>
  <c r="D3148"/>
  <c r="D2007"/>
  <c r="D2340"/>
  <c r="D1320"/>
  <c r="D1045"/>
  <c r="D3904"/>
  <c r="D2623"/>
  <c r="D2163"/>
  <c r="D2496"/>
  <c r="D1472"/>
  <c r="D924"/>
  <c r="D1103"/>
  <c r="D847"/>
  <c r="D871"/>
  <c r="D3595"/>
  <c r="D2003"/>
  <c r="D2336"/>
  <c r="D1356"/>
  <c r="D844"/>
  <c r="D1063"/>
  <c r="D4885"/>
  <c r="D3974"/>
  <c r="D3325"/>
  <c r="D3972"/>
  <c r="D2657"/>
  <c r="D2197"/>
  <c r="D1549"/>
  <c r="D2394"/>
  <c r="D1882"/>
  <c r="D1377"/>
  <c r="D862"/>
  <c r="D3976"/>
  <c r="D2659"/>
  <c r="D2199"/>
  <c r="D2532"/>
  <c r="D1508"/>
  <c r="D1141"/>
  <c r="D4133"/>
  <c r="D2907"/>
  <c r="D2355"/>
  <c r="D2758"/>
  <c r="D1664"/>
  <c r="D1020"/>
  <c r="D1151"/>
  <c r="D831"/>
  <c r="D1055"/>
  <c r="D2570"/>
  <c r="D1546"/>
  <c r="D4724"/>
  <c r="D2551"/>
  <c r="D2372"/>
  <c r="D1352"/>
  <c r="D997"/>
  <c r="D3208"/>
  <c r="D1683"/>
  <c r="D2016"/>
  <c r="D1196"/>
  <c r="D1305"/>
  <c r="D983"/>
  <c r="D4361"/>
  <c r="D3378"/>
  <c r="D3021"/>
  <c r="D3332"/>
  <c r="D3018"/>
  <c r="D1901"/>
  <c r="D1389"/>
  <c r="D2234"/>
  <c r="D1722"/>
  <c r="D1214"/>
  <c r="D1323"/>
  <c r="D3336"/>
  <c r="D3020"/>
  <c r="D1879"/>
  <c r="D2212"/>
  <c r="D1192"/>
  <c r="D981"/>
  <c r="D3648"/>
  <c r="D3176"/>
  <c r="D2035"/>
  <c r="D2368"/>
  <c r="D1373"/>
  <c r="D860"/>
  <c r="D1071"/>
  <c r="D815"/>
  <c r="D3099"/>
  <c r="D1875"/>
  <c r="D2208"/>
  <c r="D1292"/>
  <c r="D1031"/>
  <c r="D4799"/>
  <c r="D3718"/>
  <c r="D3213"/>
  <c r="D3716"/>
  <c r="D3210"/>
  <c r="D2069"/>
  <c r="D1485"/>
  <c r="D2330"/>
  <c r="D1818"/>
  <c r="D1310"/>
  <c r="D798"/>
  <c r="D3720"/>
  <c r="D3212"/>
  <c r="D2071"/>
  <c r="D2404"/>
  <c r="D1380"/>
  <c r="D1077"/>
  <c r="D4032"/>
  <c r="D2687"/>
  <c r="D2227"/>
  <c r="D1536"/>
  <c r="D4448"/>
  <c r="D4444"/>
  <c r="D2890"/>
  <c r="D1837"/>
  <c r="D2746"/>
  <c r="D2170"/>
  <c r="D1658"/>
  <c r="D1150"/>
  <c r="D1259"/>
  <c r="D3731"/>
  <c r="D2892"/>
  <c r="D1751"/>
  <c r="D2084"/>
  <c r="D1064"/>
  <c r="D917"/>
  <c r="D3392"/>
  <c r="D3048"/>
  <c r="D1907"/>
  <c r="D2240"/>
  <c r="D1308"/>
  <c r="D796"/>
  <c r="D4911"/>
  <c r="D4913"/>
  <c r="D4115"/>
  <c r="D4450"/>
  <c r="D4861"/>
  <c r="D4655"/>
  <c r="D4688"/>
  <c r="D4501"/>
  <c r="D4082"/>
  <c r="D4828"/>
  <c r="D3738"/>
  <c r="D4126"/>
  <c r="D4144"/>
  <c r="D4148"/>
  <c r="D4562"/>
  <c r="D4379"/>
  <c r="D4030"/>
  <c r="D4679"/>
  <c r="D3690"/>
  <c r="D4201"/>
  <c r="D4796"/>
  <c r="D4432"/>
  <c r="D4807"/>
  <c r="D3978"/>
  <c r="D4440"/>
  <c r="D4748"/>
  <c r="D4763"/>
  <c r="D2577"/>
  <c r="D3694"/>
  <c r="D3740"/>
  <c r="D4636"/>
  <c r="D3289"/>
  <c r="D2621"/>
  <c r="D4228"/>
  <c r="D2809"/>
  <c r="D3906"/>
  <c r="D3374"/>
  <c r="D3324"/>
  <c r="D3538"/>
  <c r="D3529"/>
  <c r="D2999"/>
  <c r="D4547"/>
  <c r="D4646"/>
  <c r="D2903"/>
  <c r="D2353"/>
  <c r="D4271"/>
  <c r="D3358"/>
  <c r="D3001"/>
  <c r="D3943"/>
  <c r="D2998"/>
  <c r="D4735"/>
  <c r="D3205"/>
  <c r="D3310"/>
  <c r="D3884"/>
  <c r="D3304"/>
  <c r="D2153"/>
  <c r="D3845"/>
  <c r="D2799"/>
  <c r="D1601"/>
  <c r="D1934"/>
  <c r="D914"/>
  <c r="D4113"/>
  <c r="D3937"/>
  <c r="D2929"/>
  <c r="D3799"/>
  <c r="D2926"/>
  <c r="D4350"/>
  <c r="D4915"/>
  <c r="D2589"/>
  <c r="D2209"/>
  <c r="D3765"/>
  <c r="D3569"/>
  <c r="D4479"/>
  <c r="D3079"/>
  <c r="D2441"/>
  <c r="D4134"/>
  <c r="D3935"/>
  <c r="D1889"/>
  <c r="D2222"/>
  <c r="D1202"/>
  <c r="D4409"/>
  <c r="D3045"/>
  <c r="D3217"/>
  <c r="D3724"/>
  <c r="D3214"/>
  <c r="D2073"/>
  <c r="D3685"/>
  <c r="D3282"/>
  <c r="D1521"/>
  <c r="D1854"/>
  <c r="D3190"/>
  <c r="D2017"/>
  <c r="D3573"/>
  <c r="D3473"/>
  <c r="D4093"/>
  <c r="D2887"/>
  <c r="D2345"/>
  <c r="D3734"/>
  <c r="D3551"/>
  <c r="D1793"/>
  <c r="D2126"/>
  <c r="D1106"/>
  <c r="D4023"/>
  <c r="D2853"/>
  <c r="D3121"/>
  <c r="D3532"/>
  <c r="D3118"/>
  <c r="D1977"/>
  <c r="D3397"/>
  <c r="D3090"/>
  <c r="D2401"/>
  <c r="D3574"/>
  <c r="D3761"/>
  <c r="D2753"/>
  <c r="D3447"/>
  <c r="D2648"/>
  <c r="D4204"/>
  <c r="D4052"/>
  <c r="D2237"/>
  <c r="D2414"/>
  <c r="D1390"/>
  <c r="D1937"/>
  <c r="D3413"/>
  <c r="D3393"/>
  <c r="D4114"/>
  <c r="D2727"/>
  <c r="D2265"/>
  <c r="D3418"/>
  <c r="D3247"/>
  <c r="D1713"/>
  <c r="D2046"/>
  <c r="D1026"/>
  <c r="D1314"/>
  <c r="D1438"/>
  <c r="D4109"/>
  <c r="D2349"/>
  <c r="D2470"/>
  <c r="D1446"/>
  <c r="D4117"/>
  <c r="D2867"/>
  <c r="D2188"/>
  <c r="D969"/>
  <c r="D3152"/>
  <c r="D2344"/>
  <c r="D1263"/>
  <c r="D3981"/>
  <c r="D2317"/>
  <c r="D2454"/>
  <c r="D1430"/>
  <c r="D3989"/>
  <c r="D2739"/>
  <c r="D2156"/>
  <c r="D953"/>
  <c r="D3120"/>
  <c r="D1374"/>
  <c r="D3301"/>
  <c r="D3042"/>
  <c r="D1401"/>
  <c r="D1734"/>
  <c r="D1335"/>
  <c r="D3044"/>
  <c r="D1407"/>
  <c r="D1341"/>
  <c r="D3355"/>
  <c r="D1563"/>
  <c r="D4070"/>
  <c r="D3253"/>
  <c r="D3010"/>
  <c r="D1385"/>
  <c r="D1718"/>
  <c r="D1319"/>
  <c r="D3320"/>
  <c r="D3012"/>
  <c r="D2399"/>
  <c r="D2846"/>
  <c r="D1708"/>
  <c r="D1309"/>
  <c r="D4756"/>
  <c r="D3291"/>
  <c r="D2363"/>
  <c r="D2774"/>
  <c r="D1694"/>
  <c r="D3875"/>
  <c r="D4623"/>
  <c r="D3151"/>
  <c r="D2477"/>
  <c r="D1689"/>
  <c r="D2534"/>
  <c r="D2022"/>
  <c r="D1510"/>
  <c r="D1002"/>
  <c r="D4631"/>
  <c r="D3155"/>
  <c r="D2479"/>
  <c r="D1983"/>
  <c r="D2316"/>
  <c r="D1296"/>
  <c r="D1033"/>
  <c r="D3856"/>
  <c r="D3280"/>
  <c r="D2139"/>
  <c r="D2472"/>
  <c r="D1448"/>
  <c r="D3811"/>
  <c r="D4495"/>
  <c r="D3087"/>
  <c r="D2445"/>
  <c r="D1673"/>
  <c r="D2518"/>
  <c r="D2006"/>
  <c r="D1494"/>
  <c r="D986"/>
  <c r="D4503"/>
  <c r="D3091"/>
  <c r="D2447"/>
  <c r="D1951"/>
  <c r="D2284"/>
  <c r="D1264"/>
  <c r="D1017"/>
  <c r="D3792"/>
  <c r="D3248"/>
  <c r="D2526"/>
  <c r="D1502"/>
  <c r="D4311"/>
  <c r="D3557"/>
  <c r="D3636"/>
  <c r="D3170"/>
  <c r="D2029"/>
  <c r="D1465"/>
  <c r="D2310"/>
  <c r="D1798"/>
  <c r="D1290"/>
  <c r="D778"/>
  <c r="D3640"/>
  <c r="D3172"/>
  <c r="D2820"/>
  <c r="D1535"/>
  <c r="D1868"/>
  <c r="D848"/>
  <c r="D809"/>
  <c r="D3611"/>
  <c r="D2812"/>
  <c r="D1691"/>
  <c r="D2024"/>
  <c r="D4384"/>
  <c r="D4181"/>
  <c r="D3493"/>
  <c r="D3572"/>
  <c r="D3138"/>
  <c r="D1997"/>
  <c r="D1449"/>
  <c r="D2294"/>
  <c r="D1782"/>
  <c r="D1274"/>
  <c r="D762"/>
  <c r="D3576"/>
  <c r="D3140"/>
  <c r="D2692"/>
  <c r="D1503"/>
  <c r="D1836"/>
  <c r="D816"/>
  <c r="D793"/>
  <c r="D3547"/>
  <c r="D2555"/>
  <c r="D1467"/>
  <c r="D1800"/>
  <c r="D3565"/>
  <c r="D3071"/>
  <c r="D1669"/>
  <c r="D2002"/>
  <c r="D982"/>
  <c r="D4284"/>
  <c r="D2181"/>
  <c r="D1366"/>
  <c r="D3075"/>
  <c r="D1415"/>
  <c r="D1349"/>
  <c r="D3371"/>
  <c r="D1571"/>
  <c r="D1140"/>
  <c r="D955"/>
  <c r="D2319"/>
  <c r="D2686"/>
  <c r="D1628"/>
  <c r="D1229"/>
  <c r="D4615"/>
  <c r="D3147"/>
  <c r="D2475"/>
  <c r="D1451"/>
  <c r="D1784"/>
  <c r="D3622"/>
  <c r="D3620"/>
  <c r="D2021"/>
  <c r="D2306"/>
  <c r="D1286"/>
  <c r="D3624"/>
  <c r="D2023"/>
  <c r="D1336"/>
  <c r="D3936"/>
  <c r="D2179"/>
  <c r="D1488"/>
  <c r="D1107"/>
  <c r="D4320"/>
  <c r="D4316"/>
  <c r="D2485"/>
  <c r="D2538"/>
  <c r="D1514"/>
  <c r="D4324"/>
  <c r="D2487"/>
  <c r="D1796"/>
  <c r="D2668"/>
  <c r="D2749"/>
  <c r="D2640"/>
  <c r="D2610"/>
  <c r="D1586"/>
  <c r="D1187"/>
  <c r="D2644"/>
  <c r="D1940"/>
  <c r="D845"/>
  <c r="D2904"/>
  <c r="D2096"/>
  <c r="D1345"/>
  <c r="D4802"/>
  <c r="D1903"/>
  <c r="D2236"/>
  <c r="D1216"/>
  <c r="D993"/>
  <c r="D3696"/>
  <c r="D3200"/>
  <c r="D2059"/>
  <c r="D2392"/>
  <c r="D4888"/>
  <c r="D3341"/>
  <c r="D2673"/>
  <c r="D1557"/>
  <c r="D1890"/>
  <c r="D870"/>
  <c r="D2675"/>
  <c r="D2548"/>
  <c r="D1149"/>
  <c r="D2939"/>
  <c r="D2790"/>
  <c r="D1028"/>
  <c r="D899"/>
  <c r="D3805"/>
  <c r="D3535"/>
  <c r="D1789"/>
  <c r="D2122"/>
  <c r="D1102"/>
  <c r="D3539"/>
  <c r="D1655"/>
  <c r="D1659"/>
  <c r="D1992"/>
  <c r="D3430"/>
  <c r="D3823"/>
  <c r="D1861"/>
  <c r="D2194"/>
  <c r="D1174"/>
  <c r="D3827"/>
  <c r="D1799"/>
  <c r="D1112"/>
  <c r="D3488"/>
  <c r="D1955"/>
  <c r="D1332"/>
  <c r="D1051"/>
  <c r="D2628"/>
  <c r="D1487"/>
  <c r="D1820"/>
  <c r="D800"/>
  <c r="D785"/>
  <c r="D3515"/>
  <c r="D2716"/>
  <c r="D1643"/>
  <c r="D1976"/>
  <c r="D4339"/>
  <c r="D4335"/>
  <c r="D2405"/>
  <c r="D2498"/>
  <c r="D1474"/>
  <c r="D4343"/>
  <c r="D2407"/>
  <c r="D1716"/>
  <c r="D4651"/>
  <c r="D2563"/>
  <c r="D1872"/>
  <c r="D1233"/>
  <c r="D4295"/>
  <c r="D2989"/>
  <c r="D2986"/>
  <c r="D2842"/>
  <c r="D1706"/>
  <c r="D1307"/>
  <c r="D2988"/>
  <c r="D2180"/>
  <c r="D965"/>
  <c r="D3144"/>
  <c r="D3133"/>
  <c r="D3130"/>
  <c r="D1445"/>
  <c r="D1778"/>
  <c r="D758"/>
  <c r="D3132"/>
  <c r="D2324"/>
  <c r="D1037"/>
  <c r="D3292"/>
  <c r="D2480"/>
  <c r="D916"/>
  <c r="D843"/>
  <c r="D2095"/>
  <c r="D2428"/>
  <c r="D1404"/>
  <c r="D1089"/>
  <c r="D4080"/>
  <c r="D2711"/>
  <c r="D2251"/>
  <c r="D2584"/>
  <c r="D1560"/>
  <c r="D3725"/>
  <c r="D3375"/>
  <c r="D1749"/>
  <c r="D2082"/>
  <c r="D1062"/>
  <c r="D3379"/>
  <c r="D1575"/>
  <c r="D888"/>
  <c r="D3691"/>
  <c r="D1731"/>
  <c r="D1220"/>
  <c r="D995"/>
  <c r="D3654"/>
  <c r="D3652"/>
  <c r="D2037"/>
  <c r="D1674"/>
  <c r="D2924"/>
  <c r="D1476"/>
  <c r="D2843"/>
  <c r="D2144"/>
  <c r="D1369"/>
  <c r="D3821"/>
  <c r="D1797"/>
  <c r="D1110"/>
  <c r="D2643"/>
  <c r="D2516"/>
  <c r="D1133"/>
  <c r="D2875"/>
  <c r="D2726"/>
  <c r="D1012"/>
  <c r="D891"/>
  <c r="D2191"/>
  <c r="D2524"/>
  <c r="D1500"/>
  <c r="D1137"/>
  <c r="D4101"/>
  <c r="D2891"/>
  <c r="D2347"/>
  <c r="D2742"/>
  <c r="D1656"/>
  <c r="D3917"/>
  <c r="D3759"/>
  <c r="D1845"/>
  <c r="D2178"/>
  <c r="D1158"/>
  <c r="D3763"/>
  <c r="D1767"/>
  <c r="D1080"/>
  <c r="D3424"/>
  <c r="D1923"/>
  <c r="D1316"/>
  <c r="D1043"/>
  <c r="D4038"/>
  <c r="D4036"/>
  <c r="D2229"/>
  <c r="D2410"/>
  <c r="D1386"/>
  <c r="D4040"/>
  <c r="D2231"/>
  <c r="D1540"/>
  <c r="D4261"/>
  <c r="D2387"/>
  <c r="D4205"/>
  <c r="D2373"/>
  <c r="D2482"/>
  <c r="D1458"/>
  <c r="D4213"/>
  <c r="D2375"/>
  <c r="D1684"/>
  <c r="D4552"/>
  <c r="D2531"/>
  <c r="D1840"/>
  <c r="D1217"/>
  <c r="D2635"/>
  <c r="D1775"/>
  <c r="D2108"/>
  <c r="D1088"/>
  <c r="D929"/>
  <c r="D3440"/>
  <c r="D3072"/>
  <c r="D1931"/>
  <c r="D2264"/>
  <c r="D4593"/>
  <c r="D3101"/>
  <c r="D3098"/>
  <c r="D1429"/>
  <c r="D1762"/>
  <c r="D1363"/>
  <c r="D3100"/>
  <c r="D2292"/>
  <c r="D1021"/>
  <c r="D3256"/>
  <c r="D2448"/>
  <c r="D900"/>
  <c r="D835"/>
  <c r="D3549"/>
  <c r="D3039"/>
  <c r="D1661"/>
  <c r="D1994"/>
  <c r="D974"/>
  <c r="D3043"/>
  <c r="D2748"/>
  <c r="D1531"/>
  <c r="D1864"/>
  <c r="D3693"/>
  <c r="D3311"/>
  <c r="D1733"/>
  <c r="D2066"/>
  <c r="D1046"/>
  <c r="D3315"/>
  <c r="D1543"/>
  <c r="D856"/>
  <c r="D3627"/>
  <c r="D1699"/>
  <c r="D1204"/>
  <c r="D987"/>
  <c r="D2383"/>
  <c r="D2814"/>
  <c r="D1692"/>
  <c r="D1293"/>
  <c r="D4616"/>
  <c r="D3275"/>
  <c r="D2539"/>
  <c r="D1515"/>
  <c r="D1848"/>
  <c r="D3878"/>
  <c r="D3876"/>
  <c r="D2149"/>
  <c r="D2370"/>
  <c r="D1350"/>
  <c r="D3880"/>
  <c r="D2151"/>
  <c r="D1460"/>
  <c r="D4282"/>
  <c r="D2307"/>
  <c r="D1616"/>
  <c r="D1139"/>
  <c r="D4124"/>
  <c r="D2733"/>
  <c r="D2613"/>
  <c r="D2602"/>
  <c r="D1578"/>
  <c r="D1179"/>
  <c r="D2615"/>
  <c r="D1924"/>
  <c r="D837"/>
  <c r="D2888"/>
  <c r="D2877"/>
  <c r="D2874"/>
  <c r="D2730"/>
  <c r="D1650"/>
  <c r="D1251"/>
  <c r="D2876"/>
  <c r="D2068"/>
  <c r="D909"/>
  <c r="D3032"/>
  <c r="D2224"/>
  <c r="D788"/>
  <c r="D779"/>
  <c r="D1967"/>
  <c r="D2300"/>
  <c r="D1280"/>
  <c r="D1025"/>
  <c r="D3824"/>
  <c r="D3264"/>
  <c r="D2123"/>
  <c r="D2456"/>
  <c r="D1432"/>
  <c r="D3469"/>
  <c r="D2879"/>
  <c r="D1621"/>
  <c r="D1954"/>
  <c r="D934"/>
  <c r="D2883"/>
  <c r="D2734"/>
  <c r="D1253"/>
  <c r="D3195"/>
  <c r="D1475"/>
  <c r="D1092"/>
  <c r="D931"/>
  <c r="D3933"/>
  <c r="D3791"/>
  <c r="D1853"/>
  <c r="D1418"/>
  <c r="D2295"/>
  <c r="D1224"/>
  <c r="D2952"/>
  <c r="D1888"/>
  <c r="D1241"/>
  <c r="D4103"/>
  <c r="D2893"/>
  <c r="D1015"/>
  <c r="D3588"/>
  <c r="D1709"/>
  <c r="D2042"/>
  <c r="D1022"/>
  <c r="D3235"/>
  <c r="D1495"/>
  <c r="D808"/>
  <c r="D3531"/>
  <c r="D1651"/>
  <c r="D1180"/>
  <c r="D975"/>
  <c r="D805"/>
  <c r="D1491"/>
  <c r="D1100"/>
  <c r="D935"/>
  <c r="D3837"/>
  <c r="D3599"/>
  <c r="D1805"/>
  <c r="D2138"/>
  <c r="D1118"/>
  <c r="D3603"/>
  <c r="D1687"/>
  <c r="D1000"/>
  <c r="D3915"/>
  <c r="D1843"/>
  <c r="D1276"/>
  <c r="D1023"/>
  <c r="D807"/>
  <c r="D1038"/>
  <c r="D1527"/>
  <c r="D840"/>
  <c r="D2195"/>
  <c r="D1504"/>
  <c r="D1111"/>
  <c r="D4273"/>
  <c r="D4269"/>
  <c r="D2389"/>
  <c r="D2490"/>
  <c r="D1466"/>
  <c r="D4277"/>
  <c r="D2391"/>
  <c r="D1700"/>
  <c r="D4692"/>
  <c r="D2547"/>
  <c r="D1856"/>
  <c r="D1225"/>
  <c r="D927"/>
  <c r="D2451"/>
  <c r="D1696"/>
  <c r="D1159"/>
  <c r="D4803"/>
  <c r="D4795"/>
  <c r="D2581"/>
  <c r="D2586"/>
  <c r="D1562"/>
  <c r="D4819"/>
  <c r="D2583"/>
  <c r="D1892"/>
  <c r="D821"/>
  <c r="D2856"/>
  <c r="D1321"/>
  <c r="D3645"/>
  <c r="D2261"/>
  <c r="D2426"/>
  <c r="D1402"/>
  <c r="D4106"/>
  <c r="D2263"/>
  <c r="D1572"/>
  <c r="D4391"/>
  <c r="D2419"/>
  <c r="D1728"/>
  <c r="D1167"/>
  <c r="D911"/>
  <c r="D863"/>
  <c r="D3968"/>
  <c r="D2259"/>
  <c r="D2592"/>
  <c r="D1568"/>
  <c r="D972"/>
  <c r="D1127"/>
  <c r="D855"/>
  <c r="D4531"/>
  <c r="D3581"/>
  <c r="D4527"/>
  <c r="D3103"/>
  <c r="D2453"/>
  <c r="D1677"/>
  <c r="D2522"/>
  <c r="D2010"/>
  <c r="D1498"/>
  <c r="D990"/>
  <c r="D4535"/>
  <c r="D3107"/>
  <c r="D2455"/>
  <c r="D1431"/>
  <c r="D1764"/>
  <c r="D1365"/>
  <c r="D757"/>
  <c r="D3403"/>
  <c r="D2611"/>
  <c r="D1587"/>
  <c r="D1920"/>
  <c r="D1148"/>
  <c r="D1257"/>
  <c r="D959"/>
  <c r="D1193"/>
  <c r="D1469"/>
  <c r="D1802"/>
  <c r="D3180"/>
  <c r="D2638"/>
  <c r="D1604"/>
  <c r="D1205"/>
  <c r="D3339"/>
  <c r="D1939"/>
  <c r="D2272"/>
  <c r="D1324"/>
  <c r="D812"/>
  <c r="D1047"/>
  <c r="D4618"/>
  <c r="D3846"/>
  <c r="D3277"/>
  <c r="D3844"/>
  <c r="D3274"/>
  <c r="D2133"/>
  <c r="D1517"/>
  <c r="D2362"/>
  <c r="D1850"/>
  <c r="D1342"/>
  <c r="D830"/>
  <c r="D3848"/>
  <c r="D3276"/>
  <c r="D2135"/>
  <c r="D2468"/>
  <c r="D1444"/>
  <c r="D1109"/>
  <c r="D4218"/>
  <c r="D2779"/>
  <c r="D2291"/>
  <c r="D2630"/>
  <c r="D1600"/>
  <c r="D988"/>
  <c r="D1135"/>
  <c r="D879"/>
  <c r="D799"/>
  <c r="D3456"/>
  <c r="D2131"/>
  <c r="D2464"/>
  <c r="D1440"/>
  <c r="D908"/>
  <c r="D1095"/>
  <c r="D791"/>
  <c r="D4017"/>
  <c r="D3453"/>
  <c r="D4013"/>
  <c r="D2847"/>
  <c r="D2325"/>
  <c r="D1613"/>
  <c r="D2458"/>
  <c r="D1946"/>
  <c r="D1434"/>
  <c r="D926"/>
  <c r="D4021"/>
  <c r="D2851"/>
  <c r="D2327"/>
  <c r="D2702"/>
  <c r="D1636"/>
  <c r="D1237"/>
  <c r="D4308"/>
  <c r="D3163"/>
  <c r="D2483"/>
  <c r="D1459"/>
  <c r="D1792"/>
  <c r="D956"/>
  <c r="D1715"/>
  <c r="D1212"/>
  <c r="D991"/>
  <c r="D4590"/>
  <c r="D4727"/>
  <c r="D4131"/>
  <c r="D4429"/>
  <c r="D4051"/>
  <c r="D4267"/>
  <c r="D3971"/>
  <c r="D3450"/>
  <c r="D4924"/>
  <c r="D4939"/>
  <c r="D4001"/>
  <c r="D4534"/>
  <c r="D3786"/>
  <c r="D4395"/>
  <c r="D4837"/>
  <c r="D4853"/>
  <c r="D4018"/>
  <c r="D4691"/>
  <c r="D4544"/>
  <c r="D4784"/>
  <c r="D3674"/>
  <c r="D4169"/>
  <c r="D4187"/>
  <c r="D4191"/>
  <c r="D3874"/>
  <c r="D3705"/>
  <c r="D3335"/>
  <c r="D4703"/>
  <c r="D3225"/>
  <c r="D3222"/>
  <c r="D3854"/>
  <c r="D3900"/>
  <c r="D2161"/>
  <c r="D3817"/>
  <c r="D3559"/>
  <c r="D4303"/>
  <c r="D3017"/>
  <c r="D3014"/>
  <c r="D4225"/>
  <c r="D4319"/>
  <c r="D3618"/>
  <c r="D3609"/>
  <c r="D3911"/>
  <c r="D2982"/>
  <c r="D3506"/>
  <c r="D4097"/>
  <c r="D3497"/>
  <c r="D4189"/>
  <c r="D2935"/>
  <c r="D2433"/>
  <c r="D3702"/>
  <c r="D3793"/>
  <c r="D2785"/>
  <c r="D3511"/>
  <c r="D2712"/>
  <c r="D3991"/>
  <c r="D4258"/>
  <c r="D2301"/>
  <c r="D2446"/>
  <c r="D1422"/>
  <c r="D1969"/>
  <c r="D3477"/>
  <c r="D3425"/>
  <c r="D4242"/>
  <c r="D2791"/>
  <c r="D2297"/>
  <c r="D3542"/>
  <c r="D3359"/>
  <c r="D1745"/>
  <c r="D4172"/>
  <c r="D3454"/>
  <c r="D3073"/>
  <c r="D3436"/>
  <c r="D3070"/>
  <c r="D1929"/>
  <c r="D3221"/>
  <c r="D2994"/>
  <c r="D2850"/>
  <c r="D1710"/>
  <c r="D1311"/>
  <c r="D3402"/>
  <c r="D3713"/>
  <c r="D4851"/>
  <c r="D3351"/>
  <c r="D2585"/>
  <c r="D4780"/>
  <c r="D3860"/>
  <c r="D2141"/>
  <c r="D2366"/>
  <c r="D1346"/>
  <c r="D2561"/>
  <c r="D4499"/>
  <c r="D3334"/>
  <c r="D2977"/>
  <c r="D3895"/>
  <c r="D2974"/>
  <c r="D4923"/>
  <c r="D2837"/>
  <c r="D2752"/>
  <c r="D2658"/>
  <c r="D1614"/>
  <c r="D1215"/>
  <c r="D3861"/>
  <c r="D3617"/>
  <c r="D4332"/>
  <c r="D3175"/>
  <c r="D2489"/>
  <c r="D4177"/>
  <c r="D3476"/>
  <c r="D1949"/>
  <c r="D4414"/>
  <c r="D3141"/>
  <c r="D3265"/>
  <c r="D3820"/>
  <c r="D3262"/>
  <c r="D2121"/>
  <c r="D3781"/>
  <c r="D2697"/>
  <c r="D1569"/>
  <c r="D1902"/>
  <c r="D882"/>
  <c r="D4198"/>
  <c r="D3905"/>
  <c r="D2897"/>
  <c r="D3735"/>
  <c r="D2894"/>
  <c r="D4441"/>
  <c r="D4504"/>
  <c r="D2525"/>
  <c r="D2558"/>
  <c r="D1534"/>
  <c r="D2334"/>
  <c r="D3992"/>
  <c r="D3619"/>
  <c r="D2895"/>
  <c r="D1625"/>
  <c r="D1958"/>
  <c r="D938"/>
  <c r="D2899"/>
  <c r="D1855"/>
  <c r="D1168"/>
  <c r="D3600"/>
  <c r="D2011"/>
  <c r="D4554"/>
  <c r="D3555"/>
  <c r="D2831"/>
  <c r="D1609"/>
  <c r="D1942"/>
  <c r="D922"/>
  <c r="D2835"/>
  <c r="D1823"/>
  <c r="D1136"/>
  <c r="D3536"/>
  <c r="D2398"/>
  <c r="D4138"/>
  <c r="D3380"/>
  <c r="D1913"/>
  <c r="D2246"/>
  <c r="D1226"/>
  <c r="D3384"/>
  <c r="D2463"/>
  <c r="D1740"/>
  <c r="D4883"/>
  <c r="D2587"/>
  <c r="D1896"/>
  <c r="D4056"/>
  <c r="D3316"/>
  <c r="D1897"/>
  <c r="D2230"/>
  <c r="D1210"/>
  <c r="D4245"/>
  <c r="D2963"/>
  <c r="D2995"/>
  <c r="D1887"/>
  <c r="D2220"/>
  <c r="D1200"/>
  <c r="D985"/>
  <c r="D3664"/>
  <c r="D3184"/>
  <c r="D1851"/>
  <c r="D2818"/>
  <c r="D4947"/>
  <c r="D3429"/>
  <c r="D3508"/>
  <c r="D3106"/>
  <c r="D1965"/>
  <c r="D1433"/>
  <c r="D2278"/>
  <c r="D1766"/>
  <c r="D1258"/>
  <c r="D1367"/>
  <c r="D3512"/>
  <c r="D3108"/>
  <c r="D2591"/>
  <c r="D1471"/>
  <c r="D1804"/>
  <c r="D784"/>
  <c r="D3483"/>
  <c r="D2684"/>
  <c r="D1627"/>
  <c r="D1960"/>
  <c r="D4209"/>
  <c r="D4266"/>
  <c r="D3365"/>
  <c r="D3444"/>
  <c r="D3074"/>
  <c r="D1933"/>
  <c r="D1417"/>
  <c r="D2262"/>
  <c r="D1750"/>
  <c r="D1242"/>
  <c r="D1351"/>
  <c r="D3448"/>
  <c r="D3076"/>
  <c r="D2527"/>
  <c r="D1439"/>
  <c r="D1772"/>
  <c r="D1375"/>
  <c r="D761"/>
  <c r="D3419"/>
  <c r="D2620"/>
  <c r="D2014"/>
  <c r="D994"/>
  <c r="D3352"/>
  <c r="D4632"/>
  <c r="D3279"/>
  <c r="D2541"/>
  <c r="D1721"/>
  <c r="D2566"/>
  <c r="D2054"/>
  <c r="D1542"/>
  <c r="D1034"/>
  <c r="D4660"/>
  <c r="D3283"/>
  <c r="D2543"/>
  <c r="D2047"/>
  <c r="D2380"/>
  <c r="D1360"/>
  <c r="D1065"/>
  <c r="D3984"/>
  <c r="D2663"/>
  <c r="D2203"/>
  <c r="D2536"/>
  <c r="D1512"/>
  <c r="D834"/>
  <c r="D3939"/>
  <c r="D4412"/>
  <c r="D3215"/>
  <c r="D2509"/>
  <c r="D1705"/>
  <c r="D2550"/>
  <c r="D2038"/>
  <c r="D1526"/>
  <c r="D1018"/>
  <c r="D4420"/>
  <c r="D3219"/>
  <c r="D2511"/>
  <c r="D2015"/>
  <c r="D2348"/>
  <c r="D1328"/>
  <c r="D1049"/>
  <c r="D3920"/>
  <c r="D2631"/>
  <c r="D1979"/>
  <c r="D2312"/>
  <c r="D4671"/>
  <c r="D4463"/>
  <c r="D2437"/>
  <c r="D2514"/>
  <c r="D1490"/>
  <c r="D2184"/>
  <c r="D3940"/>
  <c r="D2386"/>
  <c r="D4471"/>
  <c r="D2439"/>
  <c r="D1748"/>
  <c r="D4844"/>
  <c r="D2595"/>
  <c r="D1904"/>
  <c r="D1249"/>
  <c r="D2699"/>
  <c r="D1807"/>
  <c r="D2140"/>
  <c r="D1120"/>
  <c r="D945"/>
  <c r="D3504"/>
  <c r="D3104"/>
  <c r="D1963"/>
  <c r="D2296"/>
  <c r="D4572"/>
  <c r="D3165"/>
  <c r="D3162"/>
  <c r="D1461"/>
  <c r="D1794"/>
  <c r="D3164"/>
  <c r="D2356"/>
  <c r="D1053"/>
  <c r="D2639"/>
  <c r="D2512"/>
  <c r="D932"/>
  <c r="D851"/>
  <c r="D3613"/>
  <c r="D3167"/>
  <c r="D1693"/>
  <c r="D2026"/>
  <c r="D1006"/>
  <c r="D3171"/>
  <c r="D1463"/>
  <c r="D776"/>
  <c r="D3467"/>
  <c r="D3757"/>
  <c r="D3439"/>
  <c r="D1765"/>
  <c r="D2098"/>
  <c r="D1078"/>
  <c r="D3443"/>
  <c r="D1607"/>
  <c r="D920"/>
  <c r="D3755"/>
  <c r="D1763"/>
  <c r="D1236"/>
  <c r="D1003"/>
  <c r="D2431"/>
  <c r="D1391"/>
  <c r="D1724"/>
  <c r="D1325"/>
  <c r="D4715"/>
  <c r="D3323"/>
  <c r="D2571"/>
  <c r="D1547"/>
  <c r="D1880"/>
  <c r="D4006"/>
  <c r="D4004"/>
  <c r="D2213"/>
  <c r="D2402"/>
  <c r="D1378"/>
  <c r="D4008"/>
  <c r="D2215"/>
  <c r="D1524"/>
  <c r="D4197"/>
  <c r="D2371"/>
  <c r="D1680"/>
  <c r="D1155"/>
  <c r="D4252"/>
  <c r="D2797"/>
  <c r="D2736"/>
  <c r="D2650"/>
  <c r="D1610"/>
  <c r="D1211"/>
  <c r="D2740"/>
  <c r="D2171"/>
  <c r="D2504"/>
  <c r="D1480"/>
  <c r="D2941"/>
  <c r="D2938"/>
  <c r="D2794"/>
  <c r="D1682"/>
  <c r="D1283"/>
  <c r="D2940"/>
  <c r="D2132"/>
  <c r="D941"/>
  <c r="D3096"/>
  <c r="D2288"/>
  <c r="D820"/>
  <c r="D795"/>
  <c r="D1999"/>
  <c r="D2332"/>
  <c r="D1312"/>
  <c r="D1041"/>
  <c r="D3888"/>
  <c r="D3308"/>
  <c r="D2155"/>
  <c r="D2488"/>
  <c r="D1464"/>
  <c r="D3533"/>
  <c r="D3007"/>
  <c r="D1653"/>
  <c r="D1986"/>
  <c r="D966"/>
  <c r="D3011"/>
  <c r="D1383"/>
  <c r="D1317"/>
  <c r="D3307"/>
  <c r="D1539"/>
  <c r="D1124"/>
  <c r="D947"/>
  <c r="D3346"/>
  <c r="D3919"/>
  <c r="D1885"/>
  <c r="D2218"/>
  <c r="D1198"/>
  <c r="D3923"/>
  <c r="D1847"/>
  <c r="D1160"/>
  <c r="D3584"/>
  <c r="D4294"/>
  <c r="D3556"/>
  <c r="D1989"/>
  <c r="D2290"/>
  <c r="D1270"/>
  <c r="D3560"/>
  <c r="D1991"/>
  <c r="D1304"/>
  <c r="D3872"/>
  <c r="D2147"/>
  <c r="D1456"/>
  <c r="D1099"/>
  <c r="D2932"/>
  <c r="D1583"/>
  <c r="D1916"/>
  <c r="D896"/>
  <c r="D833"/>
  <c r="D3707"/>
  <c r="D2880"/>
  <c r="D1739"/>
  <c r="D2072"/>
  <c r="D4892"/>
  <c r="D4876"/>
  <c r="D2597"/>
  <c r="D2594"/>
  <c r="D1570"/>
  <c r="D4908"/>
  <c r="D2599"/>
  <c r="D1908"/>
  <c r="D829"/>
  <c r="D2872"/>
  <c r="D2064"/>
  <c r="D1329"/>
  <c r="D4712"/>
  <c r="D3181"/>
  <c r="D3178"/>
  <c r="D2778"/>
  <c r="D1275"/>
  <c r="D2500"/>
  <c r="D1125"/>
  <c r="D1811"/>
  <c r="D1260"/>
  <c r="D1928"/>
  <c r="D3567"/>
  <c r="D2130"/>
  <c r="D3944"/>
  <c r="D2183"/>
  <c r="D1492"/>
  <c r="D4069"/>
  <c r="D2339"/>
  <c r="D1648"/>
  <c r="D1147"/>
  <c r="D3124"/>
  <c r="D1679"/>
  <c r="D2012"/>
  <c r="D992"/>
  <c r="D3899"/>
  <c r="D2976"/>
  <c r="D1835"/>
  <c r="D2168"/>
  <c r="D4135"/>
  <c r="D2909"/>
  <c r="D2906"/>
  <c r="D2762"/>
  <c r="D1666"/>
  <c r="D1267"/>
  <c r="D2908"/>
  <c r="D2100"/>
  <c r="D925"/>
  <c r="D3064"/>
  <c r="D2256"/>
  <c r="D804"/>
  <c r="D3357"/>
  <c r="D2689"/>
  <c r="D1565"/>
  <c r="D1898"/>
  <c r="D878"/>
  <c r="D2691"/>
  <c r="D2564"/>
  <c r="D1157"/>
  <c r="D2971"/>
  <c r="D3501"/>
  <c r="D2943"/>
  <c r="D1637"/>
  <c r="D1970"/>
  <c r="D950"/>
  <c r="D2947"/>
  <c r="D2798"/>
  <c r="D1285"/>
  <c r="D3259"/>
  <c r="D1507"/>
  <c r="D1108"/>
  <c r="D939"/>
  <c r="D2287"/>
  <c r="D2622"/>
  <c r="D1596"/>
  <c r="D1197"/>
  <c r="D4487"/>
  <c r="D3083"/>
  <c r="D2443"/>
  <c r="D1419"/>
  <c r="D1752"/>
  <c r="D3494"/>
  <c r="D3492"/>
  <c r="D1957"/>
  <c r="D2274"/>
  <c r="D1254"/>
  <c r="D3496"/>
  <c r="D1959"/>
  <c r="D1272"/>
  <c r="D3808"/>
  <c r="D2115"/>
  <c r="D1424"/>
  <c r="D1091"/>
  <c r="D4403"/>
  <c r="D4399"/>
  <c r="D2421"/>
  <c r="D2506"/>
  <c r="D1482"/>
  <c r="D4407"/>
  <c r="D2423"/>
  <c r="D2043"/>
  <c r="D2376"/>
  <c r="D4673"/>
  <c r="D4667"/>
  <c r="D2565"/>
  <c r="D2578"/>
  <c r="D1554"/>
  <c r="D4683"/>
  <c r="D2567"/>
  <c r="D1876"/>
  <c r="D813"/>
  <c r="D2828"/>
  <c r="D2032"/>
  <c r="D1313"/>
  <c r="D2931"/>
  <c r="D1871"/>
  <c r="D2204"/>
  <c r="D1184"/>
  <c r="D977"/>
  <c r="D3632"/>
  <c r="D3168"/>
  <c r="D2027"/>
  <c r="D2360"/>
  <c r="D4694"/>
  <c r="D3302"/>
  <c r="D3296"/>
  <c r="D1525"/>
  <c r="D1858"/>
  <c r="D838"/>
  <c r="D3300"/>
  <c r="D2484"/>
  <c r="D1117"/>
  <c r="D2811"/>
  <c r="D2662"/>
  <c r="D996"/>
  <c r="D883"/>
  <c r="D3741"/>
  <c r="D3407"/>
  <c r="D1757"/>
  <c r="D2090"/>
  <c r="D1070"/>
  <c r="D3411"/>
  <c r="D1591"/>
  <c r="D904"/>
  <c r="D3723"/>
  <c r="D3949"/>
  <c r="D3695"/>
  <c r="D1829"/>
  <c r="D2162"/>
  <c r="D1142"/>
  <c r="D3699"/>
  <c r="D1735"/>
  <c r="D1048"/>
  <c r="D3360"/>
  <c r="D1891"/>
  <c r="D1300"/>
  <c r="D1035"/>
  <c r="D2559"/>
  <c r="D1455"/>
  <c r="D1788"/>
  <c r="D768"/>
  <c r="D769"/>
  <c r="D3451"/>
  <c r="D2652"/>
  <c r="D1611"/>
  <c r="D1944"/>
  <c r="D4081"/>
  <c r="D4077"/>
  <c r="D2341"/>
  <c r="D2466"/>
  <c r="D1442"/>
  <c r="D4085"/>
  <c r="D2343"/>
  <c r="D1652"/>
  <c r="D4372"/>
  <c r="D2499"/>
  <c r="D1808"/>
  <c r="D1201"/>
  <c r="D4167"/>
  <c r="D2925"/>
  <c r="D2922"/>
  <c r="D2442"/>
  <c r="D4234"/>
  <c r="D2244"/>
  <c r="D869"/>
  <c r="D1555"/>
  <c r="D1132"/>
  <c r="D951"/>
  <c r="D3901"/>
  <c r="D3727"/>
  <c r="D3590"/>
  <c r="D2517"/>
  <c r="D2554"/>
  <c r="D1530"/>
  <c r="D4456"/>
  <c r="D2519"/>
  <c r="D1828"/>
  <c r="D789"/>
  <c r="D2732"/>
  <c r="D1984"/>
  <c r="D1289"/>
  <c r="D839"/>
  <c r="D2796"/>
  <c r="D1824"/>
  <c r="D1209"/>
  <c r="D3975"/>
  <c r="D2829"/>
  <c r="D2800"/>
  <c r="D2682"/>
  <c r="D1626"/>
  <c r="D1227"/>
  <c r="D2804"/>
  <c r="D2020"/>
  <c r="D885"/>
  <c r="D2984"/>
  <c r="D2176"/>
  <c r="D764"/>
  <c r="D828"/>
  <c r="D2058"/>
  <c r="D3314"/>
  <c r="D1860"/>
  <c r="D3712"/>
  <c r="D2528"/>
  <c r="D940"/>
  <c r="D823"/>
  <c r="D3517"/>
  <c r="D2975"/>
  <c r="D1645"/>
  <c r="D1978"/>
  <c r="D958"/>
  <c r="D2979"/>
  <c r="D2830"/>
  <c r="D1301"/>
  <c r="D3298"/>
  <c r="D1523"/>
  <c r="D1116"/>
  <c r="D943"/>
  <c r="D4519"/>
  <c r="D2822"/>
  <c r="D1036"/>
  <c r="D903"/>
  <c r="D3709"/>
  <c r="D3343"/>
  <c r="D1741"/>
  <c r="D2074"/>
  <c r="D1054"/>
  <c r="D3347"/>
  <c r="D1559"/>
  <c r="D3659"/>
  <c r="D2560"/>
  <c r="D3231"/>
  <c r="D1581"/>
  <c r="D1914"/>
  <c r="D2723"/>
  <c r="D2596"/>
  <c r="D1173"/>
  <c r="D3035"/>
  <c r="D1395"/>
  <c r="D1052"/>
  <c r="D1039"/>
  <c r="D783"/>
  <c r="D1061"/>
  <c r="D2655"/>
  <c r="D1747"/>
  <c r="D2080"/>
  <c r="D1228"/>
  <c r="D1337"/>
  <c r="D999"/>
  <c r="D4529"/>
  <c r="D3462"/>
  <c r="D3085"/>
  <c r="D3460"/>
  <c r="D3082"/>
  <c r="D1941"/>
  <c r="D1421"/>
  <c r="D2266"/>
  <c r="D1754"/>
  <c r="D1246"/>
  <c r="D1355"/>
  <c r="D3464"/>
  <c r="D3084"/>
  <c r="D1943"/>
  <c r="D2276"/>
  <c r="D1256"/>
  <c r="D1013"/>
  <c r="D3776"/>
  <c r="D3240"/>
  <c r="D2099"/>
  <c r="D2432"/>
  <c r="D1408"/>
  <c r="D892"/>
  <c r="D1087"/>
  <c r="D1084"/>
  <c r="D895"/>
  <c r="D2314"/>
  <c r="D1294"/>
  <c r="D3656"/>
  <c r="D2039"/>
  <c r="D2116"/>
  <c r="D1096"/>
  <c r="D4779"/>
  <c r="D2579"/>
  <c r="D1427"/>
  <c r="D1760"/>
  <c r="D1068"/>
  <c r="D1177"/>
  <c r="D919"/>
  <c r="D4188"/>
  <c r="D3773"/>
  <c r="D2765"/>
  <c r="D3471"/>
  <c r="D2672"/>
  <c r="D1773"/>
  <c r="D2618"/>
  <c r="D2106"/>
  <c r="D1594"/>
  <c r="D1086"/>
  <c r="D1195"/>
  <c r="D3475"/>
  <c r="D2676"/>
  <c r="D1623"/>
  <c r="D1956"/>
  <c r="D936"/>
  <c r="D853"/>
  <c r="D3787"/>
  <c r="D2920"/>
  <c r="D1779"/>
  <c r="D2112"/>
  <c r="D1244"/>
  <c r="D1353"/>
  <c r="D1007"/>
  <c r="D759"/>
  <c r="D933"/>
  <c r="D3080"/>
  <c r="D1619"/>
  <c r="D1952"/>
  <c r="D1164"/>
  <c r="D1273"/>
  <c r="D967"/>
  <c r="D4231"/>
  <c r="D3965"/>
  <c r="D2957"/>
  <c r="D3855"/>
  <c r="D2954"/>
  <c r="D1869"/>
  <c r="D2810"/>
  <c r="D2202"/>
  <c r="D1690"/>
  <c r="D1182"/>
  <c r="D1291"/>
  <c r="D3859"/>
  <c r="D2956"/>
  <c r="D1815"/>
  <c r="D2148"/>
  <c r="D1128"/>
  <c r="D949"/>
  <c r="D3520"/>
  <c r="D3112"/>
  <c r="D1971"/>
  <c r="D2304"/>
  <c r="D1340"/>
  <c r="D1119"/>
  <c r="D2048"/>
  <c r="D416"/>
  <c r="D457"/>
  <c r="D252"/>
  <c r="D367"/>
  <c r="D334"/>
  <c r="D139"/>
  <c r="D328"/>
  <c r="D171"/>
  <c r="D224"/>
  <c r="D69"/>
  <c r="D71"/>
</calcChain>
</file>

<file path=xl/sharedStrings.xml><?xml version="1.0" encoding="utf-8"?>
<sst xmlns="http://schemas.openxmlformats.org/spreadsheetml/2006/main" count="2227" uniqueCount="650">
  <si>
    <t>TERMO DE CONVÊNIO</t>
  </si>
  <si>
    <t>CADASTRO ENTIDADE</t>
  </si>
  <si>
    <t>ENTIDADE:</t>
  </si>
  <si>
    <t>INSTITUIÇÃO ESPÍRITA NOSSO LAR</t>
  </si>
  <si>
    <t>CNPJ:</t>
  </si>
  <si>
    <t>45.308.178/0001-32</t>
  </si>
  <si>
    <t>DATA FUNDAÇÃO:</t>
  </si>
  <si>
    <t>ENDEREÇO E CEP:</t>
  </si>
  <si>
    <t>AV: AMÉLIA ANTUNES PINHEIRO Nº1123 - NOSSA SENHORA DAS GRAÇAS CEP:14401-043</t>
  </si>
  <si>
    <t xml:space="preserve">TELEFONE: </t>
  </si>
  <si>
    <t>3406-6386</t>
  </si>
  <si>
    <t>EMAIL:</t>
  </si>
  <si>
    <t>nossolarfranca@hotmail.com</t>
  </si>
  <si>
    <t>SITE:</t>
  </si>
  <si>
    <t>lardonaleonor.org.br</t>
  </si>
  <si>
    <t>DATA ESTATUTO:</t>
  </si>
  <si>
    <t>DATA REGISTRO:</t>
  </si>
  <si>
    <t>LEI UTIL. PÚBLICA:</t>
  </si>
  <si>
    <t>DATA LEI:</t>
  </si>
  <si>
    <t>REG.CEBAS:</t>
  </si>
  <si>
    <t>710000783072014-78</t>
  </si>
  <si>
    <t>OBJETIVO DO CONVÊNIO:</t>
  </si>
  <si>
    <t>PARCERIA ESTABELECIDA PELA ADMINISTRAÇÃO PUBLICA COM A ENTIDADE PARA EXECUÇÃO DO SERVIÇO DE ACOLHIMENTO INSTITUCIONAL - MODALIDADE ABRIGO INSTITUCIONAL PARA IDOSOS - PROTEÇÃO SOCIAL ESPECIAL DE ALTA COMPLEXIBILIDADE.</t>
  </si>
  <si>
    <t>METAS ALCANÇADAS:</t>
  </si>
  <si>
    <t xml:space="preserve">ATENDIMENTO EM PERIODO INTEGRAL OFERTADO A 50 IDOSAS COM 60 ANOS OU MAIS, POR EQUIPE QUALIFICADA INTER E MULTIDISCIPLINAR QUE PROMOVERAM CONDIÇÕES FAVORAVEIS DE MELHOR QUALIDADE DE VIDA PARA AS IDOSAS. </t>
  </si>
  <si>
    <t>CADASTRO RESPONSÁVEL</t>
  </si>
  <si>
    <t>NOME:</t>
  </si>
  <si>
    <t>FERNANDO AURELIO VIEIRA</t>
  </si>
  <si>
    <t>CARGO:</t>
  </si>
  <si>
    <t>PRESIDENTE</t>
  </si>
  <si>
    <t>ENDEREÇO E CEP:*</t>
  </si>
  <si>
    <t>RUA: FREDERICO MOURA Nº1931 - VILA FORMOSA</t>
  </si>
  <si>
    <t xml:space="preserve">TELEFONE:* </t>
  </si>
  <si>
    <t>3722-1576</t>
  </si>
  <si>
    <t>EMAIL:*</t>
  </si>
  <si>
    <t>-</t>
  </si>
  <si>
    <t>CPF:</t>
  </si>
  <si>
    <t>039.438.048-79</t>
  </si>
  <si>
    <t>RG:</t>
  </si>
  <si>
    <t>7.567.637-0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</si>
  <si>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</si>
  <si>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</si>
  <si>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</si>
  <si>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</si>
  <si>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</si>
  <si>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AV. VEREADOR JOSÉ GRANZOTE Nº2451 - JD. PIRATININGA- CEP:14403-597</t>
  </si>
  <si>
    <t>teorema@teorema-contabil.com.br</t>
  </si>
  <si>
    <t>CPF/CNPJ:</t>
  </si>
  <si>
    <t>28.882.763/0001-22</t>
  </si>
  <si>
    <t>CRC:</t>
  </si>
  <si>
    <t>2SP038.512/O-7</t>
  </si>
  <si>
    <t>(*) Não deve ser o endereço da entidade. Deve ser o endereço onde poderá ser encontrado(a).</t>
  </si>
  <si>
    <t>RESPONSÁVEL PELO PREENCHIMENTO</t>
  </si>
  <si>
    <t>CLAYTON DOS SANTOS MORAIS</t>
  </si>
  <si>
    <t>ANALISTA CONTÁBIL</t>
  </si>
  <si>
    <t>RUA FREI LUIZ VARANDA 4980 - APTO 02 - VILA SANTA GIANA - CEP: 14412-166</t>
  </si>
  <si>
    <t>clayton@teorema-contabil.com.br</t>
  </si>
  <si>
    <t>354.511.998-09</t>
  </si>
  <si>
    <t>41.375.078-4</t>
  </si>
  <si>
    <t xml:space="preserve"> FINALIDADES ESTATUTÁRIAS:</t>
  </si>
  <si>
    <t>PRESTAR ASSISTENCIA À PESSOAS IDOSAS E NECESSITADAS, SEM DISTINÇÃO DE RAÇA, COR, CONDIÇÃO SOCIAL, CREDO POLITICO OU RELIGIOSO.</t>
  </si>
  <si>
    <t>Plano de Aplicação</t>
  </si>
  <si>
    <t>Código</t>
  </si>
  <si>
    <t>Despesas</t>
  </si>
  <si>
    <t>Quantitativo</t>
  </si>
  <si>
    <t>Custo Mensal</t>
  </si>
  <si>
    <t>Custo anual</t>
  </si>
  <si>
    <t>Valor Utilizado</t>
  </si>
  <si>
    <t>Saldo</t>
  </si>
  <si>
    <t>Pessoal/Salários/Encargos (FGTS, INSS, 13º, Férias)</t>
  </si>
  <si>
    <t>COORDENADOR TÉCNICO</t>
  </si>
  <si>
    <t>ASSISTENTE SOCIAL</t>
  </si>
  <si>
    <t>PSICÓLOGO</t>
  </si>
  <si>
    <t>TERAPEUTA OCUPACIONAL</t>
  </si>
  <si>
    <t>AUXILIAR ADMINISTRATIVO</t>
  </si>
  <si>
    <t>CUIDADOR SOCIAL</t>
  </si>
  <si>
    <t>COZINHEIRA</t>
  </si>
  <si>
    <t>AUXILIAR DE LIMPEZA</t>
  </si>
  <si>
    <t>LAVANDERIA</t>
  </si>
  <si>
    <t>MOTORISTA</t>
  </si>
  <si>
    <t xml:space="preserve">ENCARGOS GERAIS </t>
  </si>
  <si>
    <t>Benefícios Funcionários</t>
  </si>
  <si>
    <t>VALE TRANSPORTE</t>
  </si>
  <si>
    <t>VALE ALIMENTAÇÃO</t>
  </si>
  <si>
    <t>Serviços de Terceiros</t>
  </si>
  <si>
    <t>ENERGIA ELÉTRICA</t>
  </si>
  <si>
    <t>ÁGUA E ESGOTO</t>
  </si>
  <si>
    <t>TELEFONE/INTERNET</t>
  </si>
  <si>
    <t>SEGUROS</t>
  </si>
  <si>
    <t>ASSISTÊNCIA JURÍDICA</t>
  </si>
  <si>
    <t>ASSISTÊNCIA CONTÁBIL</t>
  </si>
  <si>
    <t>SERVIÇO DE EMERGÊNCIA (S.O.S)</t>
  </si>
  <si>
    <t>MANUTENÇÃO E REPAROS</t>
  </si>
  <si>
    <t>IMPOSTOS VEÍCULOS</t>
  </si>
  <si>
    <t>UNIFORMES TECIDOS E AVIAMENTOS</t>
  </si>
  <si>
    <t>Material de Consumo</t>
  </si>
  <si>
    <t>GÊNEROS ALIMENTÍCIOS</t>
  </si>
  <si>
    <t>MATERIAL DE LIMPEZA E HIGIÊNE PESSOAL</t>
  </si>
  <si>
    <t>MATERIAL EDUCATIVO/PEDAGÓGICO/DIDÁTICO/EXPEDIENTE</t>
  </si>
  <si>
    <t>CAMA/MESA/BANHO</t>
  </si>
  <si>
    <t>MATERIAL DE COPA E COZINHA</t>
  </si>
  <si>
    <t xml:space="preserve">GÁS </t>
  </si>
  <si>
    <t>COMBUSTIVEIS E LUBRIFICANTES AUTOMOTIVOS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</si>
  <si>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</si>
  <si>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</si>
  <si>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</si>
  <si>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</si>
  <si>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PREFEITURA MUNICIPAL DE FRANCA</t>
  </si>
  <si>
    <t>ORGANIZAÇÃO  DA SOCIEDADE CIVIL:</t>
  </si>
  <si>
    <t>RESPONSÁVEL(IS) PELA OSC:</t>
  </si>
  <si>
    <t>OBJETO:</t>
  </si>
  <si>
    <t>METAS ALCANÇADAS</t>
  </si>
  <si>
    <t>EXERCÍCIO:</t>
  </si>
  <si>
    <t>ORIGEM DOS RECURSOS (1):</t>
  </si>
  <si>
    <t>MUNICIPAL</t>
  </si>
  <si>
    <t>DATA DOCUMENTO</t>
  </si>
  <si>
    <t>ESPECIFICAÇÃO DO DOCUMENTO (NOTA FISCAL, HOLERITE, GUIA)</t>
  </si>
  <si>
    <t>CNPJ/CPF</t>
  </si>
  <si>
    <t>CREDOR</t>
  </si>
  <si>
    <t>COD</t>
  </si>
  <si>
    <t>DESPESAS CONFORME PLANO DE TRABALHO</t>
  </si>
  <si>
    <t>NATUREZA DA DESPESA RESUMIDAMENTE</t>
  </si>
  <si>
    <t>VALOR</t>
  </si>
  <si>
    <t>DATA PAGAMENTO</t>
  </si>
  <si>
    <t>Nº COMPROVANTE DE PAGAMENTO ( transf. Bancaria)</t>
  </si>
  <si>
    <t>CONTA Nº1469074188911</t>
  </si>
  <si>
    <t>SABESP</t>
  </si>
  <si>
    <t>ONLINE</t>
  </si>
  <si>
    <t>GUIA</t>
  </si>
  <si>
    <t>SIND. EMP. A.C EMP. ED. COND. EMP. TUR. HOSP. FRANCA REGIÃO</t>
  </si>
  <si>
    <t>NF 7773</t>
  </si>
  <si>
    <t>15.129.298/0001-01</t>
  </si>
  <si>
    <t>QUALYLAB DISTRIBUIDORA LTDA</t>
  </si>
  <si>
    <t>NF 142</t>
  </si>
  <si>
    <t>FLAVIA MELO ASSESSORIA CONTABIL EIRELI ME</t>
  </si>
  <si>
    <t>NF 66749</t>
  </si>
  <si>
    <t>ATTIVA COM. DE PROD. LIMPEZA E DESCARTAVEIS LTDA EPP</t>
  </si>
  <si>
    <t>NF 1144352</t>
  </si>
  <si>
    <t>ABATEDOURO DE AVES CALIFORNIA LTDA</t>
  </si>
  <si>
    <t>HOLERITE</t>
  </si>
  <si>
    <t>ANGELA APARECIDA FERREIRA</t>
  </si>
  <si>
    <t>ANGELA MARIA DE MOURA</t>
  </si>
  <si>
    <t>ANA PAULA MACHADO DOS SANTOS</t>
  </si>
  <si>
    <t>ANA PAULA MARCOLINO</t>
  </si>
  <si>
    <t>CARINA MONTEIRO DA SILVA</t>
  </si>
  <si>
    <t>CARLA MARIA ALVARENGA</t>
  </si>
  <si>
    <t>DARCIELA KAIZER</t>
  </si>
  <si>
    <t>DONIZETE PATROCINIO DA COSTA</t>
  </si>
  <si>
    <t>ERICA DE PAULA SILVA CRISPIM</t>
  </si>
  <si>
    <t>ELAINE FARIA DA SILVA ASSIS</t>
  </si>
  <si>
    <t>EDMA APARECIDA DIAS BERNABE</t>
  </si>
  <si>
    <t>GENI MARIA DIAS FURTADO</t>
  </si>
  <si>
    <t>GILSON MOREIRA</t>
  </si>
  <si>
    <t>LAURA CERVILHA DE FREITAS FERREIRA</t>
  </si>
  <si>
    <t>MARLI MENDONÇA</t>
  </si>
  <si>
    <t>MAURA GOMES MARTINIANO DE OLIVEIRA</t>
  </si>
  <si>
    <t>MARIUZETE SANTANA GOMES LEONARDO</t>
  </si>
  <si>
    <t>MIRIA RODRIGUES DE BRITO</t>
  </si>
  <si>
    <t>MARIA DE LOURDES DOS SANTOS</t>
  </si>
  <si>
    <t>MARIANA CRISTINA ALVES</t>
  </si>
  <si>
    <t>MARIA APARECIDA TAVEIRA CAU</t>
  </si>
  <si>
    <t>MARISA DE SOUSA CAMPOS BARBOSA</t>
  </si>
  <si>
    <t>MARINA PONSE</t>
  </si>
  <si>
    <t>ROSILENE CONCEIÇÃO DOS SANTOS</t>
  </si>
  <si>
    <t>SANDRA APARECIDA MARCOLINO</t>
  </si>
  <si>
    <t>TATIANA IZABEL RANGEL THEODORO</t>
  </si>
  <si>
    <t>GRF</t>
  </si>
  <si>
    <t>00.000.000/6329-02</t>
  </si>
  <si>
    <t>FGTS</t>
  </si>
  <si>
    <t>corrigido data doc 31/1</t>
  </si>
  <si>
    <t>GPS</t>
  </si>
  <si>
    <t>PREVIDENCIA SOCIAL</t>
  </si>
  <si>
    <t>CONTA Nº1470031385211</t>
  </si>
  <si>
    <t>43.776.517/0001-80</t>
  </si>
  <si>
    <t>NF 2392</t>
  </si>
  <si>
    <t>SUPERMERCADOS PATROCINIO E FILHOS LTDA</t>
  </si>
  <si>
    <t>BOLETO</t>
  </si>
  <si>
    <t>DETRAN</t>
  </si>
  <si>
    <t>CONTA Nº 1470074188911</t>
  </si>
  <si>
    <t>NF 8714</t>
  </si>
  <si>
    <t>POSTO MARIO ROBERTO JANJÃO LTDA</t>
  </si>
  <si>
    <t>BOLETO 137934</t>
  </si>
  <si>
    <t>EMPRESA SÃO JOSE LTDA</t>
  </si>
  <si>
    <t>NF 30444</t>
  </si>
  <si>
    <t>SYSPRODATA SISTEMA DE PROCESSAMENTO LTDA ME</t>
  </si>
  <si>
    <t>NF 275275</t>
  </si>
  <si>
    <t>NF 220</t>
  </si>
  <si>
    <t>DONEGA E CUNHA COMERCIO DE PRODUTOS NATURAIS LTDA ME</t>
  </si>
  <si>
    <t>NF 329822</t>
  </si>
  <si>
    <t>corrigido data pagamento 19/3</t>
  </si>
  <si>
    <t>NF 10015</t>
  </si>
  <si>
    <t>C.AM BALDIN EPP</t>
  </si>
  <si>
    <t>NF 4464</t>
  </si>
  <si>
    <t>M.M PAPELARIA DE FRANCA LTDA ME</t>
  </si>
  <si>
    <t>NF 97836</t>
  </si>
  <si>
    <t>ATACADÃO S.A</t>
  </si>
  <si>
    <t>TRANSF.</t>
  </si>
  <si>
    <t>NF 881</t>
  </si>
  <si>
    <t>TECNOLOGICA IND. COM. DE PEÇAS E EQUIPAMENTOS IND. LTDA EPP</t>
  </si>
  <si>
    <t>NF 5807</t>
  </si>
  <si>
    <t>OSVALDO JOSE NEVES ME</t>
  </si>
  <si>
    <t>NF 6011964</t>
  </si>
  <si>
    <t>CPFL</t>
  </si>
  <si>
    <t>GUIA 117373</t>
  </si>
  <si>
    <t>RECIBO DE FÉRIAS</t>
  </si>
  <si>
    <t>NF 18659</t>
  </si>
  <si>
    <t>PADARIA ESTRELA FRANCANA LTDA</t>
  </si>
  <si>
    <t>NF 33970</t>
  </si>
  <si>
    <t>FRANGAZ COMERCIAL EIRELI</t>
  </si>
  <si>
    <t>NF 191</t>
  </si>
  <si>
    <t>BOLETO 138739</t>
  </si>
  <si>
    <t>NF 1155617</t>
  </si>
  <si>
    <t>DARF</t>
  </si>
  <si>
    <t>RECEITA FEDERAL</t>
  </si>
  <si>
    <t>NF 67733</t>
  </si>
  <si>
    <t>NF 2459</t>
  </si>
  <si>
    <t>CONTA Nº1471031385211</t>
  </si>
  <si>
    <t>CONTA Nº1471071224131</t>
  </si>
  <si>
    <t>corrigido data doc 28/2</t>
  </si>
  <si>
    <t>CONTA Nº1471074188911</t>
  </si>
  <si>
    <t>NF 30967</t>
  </si>
  <si>
    <t>BOLETO 139631</t>
  </si>
  <si>
    <t>NF 315697</t>
  </si>
  <si>
    <t>NF 898</t>
  </si>
  <si>
    <t>NF26755</t>
  </si>
  <si>
    <t>LUIZ TONIN ATACADISTA E SUPERMERCADOS S.A</t>
  </si>
  <si>
    <t>NF 8828</t>
  </si>
  <si>
    <t>BOLETO 27881023099277096</t>
  </si>
  <si>
    <t>MAPFRE SEGUROS GERAIS S.A</t>
  </si>
  <si>
    <t>NF 064610728</t>
  </si>
  <si>
    <t>NF 064552588</t>
  </si>
  <si>
    <t>ADRIANA FERREIRA DA SILVA</t>
  </si>
  <si>
    <t>DRIELY CRISTINA DE ARAUJO SOUZA</t>
  </si>
  <si>
    <t>EDNEA NUNES SILVA</t>
  </si>
  <si>
    <t>LARAIANI APARECIDA DE SOUZA BALAZS</t>
  </si>
  <si>
    <t>BOLETO 140444</t>
  </si>
  <si>
    <t>NF 10139</t>
  </si>
  <si>
    <t>NF 200</t>
  </si>
  <si>
    <t>GUIA 10018085</t>
  </si>
  <si>
    <t>BOLETO 75665375</t>
  </si>
  <si>
    <t>PORTO SEGURO COMPANHIA DE SEGUROS GERAIS</t>
  </si>
  <si>
    <t>NF 27105</t>
  </si>
  <si>
    <t>NF 1166992</t>
  </si>
  <si>
    <t>ANA ZELIA SANTOS SILVA</t>
  </si>
  <si>
    <t>NF 10172</t>
  </si>
  <si>
    <t>corrigido doc pagamento ONLINE</t>
  </si>
  <si>
    <t>corrigido data doc 31/3</t>
  </si>
  <si>
    <t>CONTA Nº1472071224131</t>
  </si>
  <si>
    <t>corrigido data doc 31/3 – corrigido data pagamento 20/5</t>
  </si>
  <si>
    <t>CONTA Nº1472031385211</t>
  </si>
  <si>
    <t>CONTA Nº1472074188911</t>
  </si>
  <si>
    <t>corrigido data doc 31/3 – falta comprovante pagto</t>
  </si>
  <si>
    <t>NF 31537</t>
  </si>
  <si>
    <t>NF 68593</t>
  </si>
  <si>
    <t>NF 911</t>
  </si>
  <si>
    <t>NF 2526</t>
  </si>
  <si>
    <t>NF 8971</t>
  </si>
  <si>
    <t>NF 4550</t>
  </si>
  <si>
    <t>BOLETO 141690</t>
  </si>
  <si>
    <t>NF 347780</t>
  </si>
  <si>
    <t>NF 34275</t>
  </si>
  <si>
    <t>NF 069280864</t>
  </si>
  <si>
    <t>NF 27434</t>
  </si>
  <si>
    <t>BOLETO 142180</t>
  </si>
  <si>
    <t>BOLETO 142191</t>
  </si>
  <si>
    <t>BOLETO 142312</t>
  </si>
  <si>
    <t>41..812</t>
  </si>
  <si>
    <t xml:space="preserve">BOLETO </t>
  </si>
  <si>
    <t>GRRF</t>
  </si>
  <si>
    <t>FGTS RESCISORIO</t>
  </si>
  <si>
    <t>NF 153</t>
  </si>
  <si>
    <t>TATIANE ALVES ANTUNES ME</t>
  </si>
  <si>
    <t>NF 101524</t>
  </si>
  <si>
    <t>corrigido data pagamento 5/5</t>
  </si>
  <si>
    <t>corrigido CPF 3508810577 – corrigido nome ANA PAULA MACHADO DOS SANTOS</t>
  </si>
  <si>
    <t>CONTA Nº1473031385211</t>
  </si>
  <si>
    <t>corrigido data doc 30/4</t>
  </si>
  <si>
    <t>CONTA Nº1473074188911</t>
  </si>
  <si>
    <t>NF 230</t>
  </si>
  <si>
    <t>GUIA 10018714</t>
  </si>
  <si>
    <t>NF 10256</t>
  </si>
  <si>
    <t>NF 930</t>
  </si>
  <si>
    <t>GISLAINE DAMARIS DA MATA ME</t>
  </si>
  <si>
    <t>NF 1180656</t>
  </si>
  <si>
    <t>NF 32049</t>
  </si>
  <si>
    <t>NF 4582</t>
  </si>
  <si>
    <t>NF 924</t>
  </si>
  <si>
    <t>NF 9091</t>
  </si>
  <si>
    <t>NF 27763</t>
  </si>
  <si>
    <t>NF 2610</t>
  </si>
  <si>
    <t>BOLETO 4356362</t>
  </si>
  <si>
    <t>METROPOLITAN LIFE SEGUROS E PREVIDENCIA PRIVADA S.A</t>
  </si>
  <si>
    <t>BOLETO 2155300927173310</t>
  </si>
  <si>
    <t>60.503</t>
  </si>
  <si>
    <t>NF 073938308</t>
  </si>
  <si>
    <t>NF 073881850</t>
  </si>
  <si>
    <t>BOLETO 144124</t>
  </si>
  <si>
    <t>NF 187</t>
  </si>
  <si>
    <t>NF 34527</t>
  </si>
  <si>
    <t>NF 1189478</t>
  </si>
  <si>
    <t>BOLETO 144572</t>
  </si>
  <si>
    <t>NF 389951</t>
  </si>
  <si>
    <t>NF 429463</t>
  </si>
  <si>
    <t>61.911</t>
  </si>
  <si>
    <t>NF 6068</t>
  </si>
  <si>
    <t>60.502</t>
  </si>
  <si>
    <t>GUIA 10019288</t>
  </si>
  <si>
    <t>60.508</t>
  </si>
  <si>
    <t>NF 263</t>
  </si>
  <si>
    <t>60.501</t>
  </si>
  <si>
    <t>NF 10370</t>
  </si>
  <si>
    <t>61.903</t>
  </si>
  <si>
    <t>CONTA Nº1474074188911</t>
  </si>
  <si>
    <t>CONTA Nº1474031385211</t>
  </si>
  <si>
    <t>CONTA Nº1474071224131</t>
  </si>
  <si>
    <t>NF 2700</t>
  </si>
  <si>
    <t>61.902</t>
  </si>
  <si>
    <t>NF 32601</t>
  </si>
  <si>
    <t>61.913</t>
  </si>
  <si>
    <t>NF 70491</t>
  </si>
  <si>
    <t>61.901</t>
  </si>
  <si>
    <t>NF 4640</t>
  </si>
  <si>
    <t>60.512</t>
  </si>
  <si>
    <t>NF 28229</t>
  </si>
  <si>
    <t>60.510</t>
  </si>
  <si>
    <t>corrigido data doc 10/6</t>
  </si>
  <si>
    <t>NF 078500413</t>
  </si>
  <si>
    <t>DEB.AUTOM.</t>
  </si>
  <si>
    <t>NF 078322202</t>
  </si>
  <si>
    <t>NF 078315945</t>
  </si>
  <si>
    <t>BOLETO 4375184</t>
  </si>
  <si>
    <t>61.907</t>
  </si>
  <si>
    <t>NF 34693</t>
  </si>
  <si>
    <t>61.910</t>
  </si>
  <si>
    <t>BOLETO 145920</t>
  </si>
  <si>
    <t>61.909</t>
  </si>
  <si>
    <t>60.511</t>
  </si>
  <si>
    <t>BOLETO 75665378</t>
  </si>
  <si>
    <t>61.904</t>
  </si>
  <si>
    <t>corrigido data doc 30/6</t>
  </si>
  <si>
    <t>61.912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</si>
  <si>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</si>
  <si>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</si>
  <si>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</si>
  <si>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</si>
  <si>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</si>
  <si>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</si>
  <si>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</si>
  <si>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213/2018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</si>
  <si>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</si>
  <si>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</si>
  <si>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</si>
  <si>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</si>
  <si>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</si>
  <si>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</si>
  <si>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</si>
  <si>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22.019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</si>
  <si>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</si>
  <si>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</si>
  <si>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</si>
  <si>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</si>
  <si>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</si>
  <si>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</si>
  <si>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</si>
  <si>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</si>
  <si>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</si>
  <si>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</si>
  <si>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</si>
  <si>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</si>
  <si>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</si>
  <si>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</si>
  <si>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</si>
  <si>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</si>
  <si>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</si>
  <si>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</si>
  <si>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</si>
  <si>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</si>
  <si>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</si>
  <si>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</si>
  <si>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</si>
  <si>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</si>
  <si>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</si>
  <si>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</si>
  <si>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</si>
  <si>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</si>
  <si>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</si>
  <si>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</si>
  <si>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</si>
  <si>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</si>
  <si>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Bancarias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</si>
  <si>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</si>
  <si>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</si>
  <si>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</si>
  <si>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</si>
  <si>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</si>
  <si>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</si>
  <si>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</si>
  <si>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</si>
  <si>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</si>
  <si>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</si>
  <si>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</si>
  <si>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</si>
  <si>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</si>
  <si>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</si>
  <si>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</si>
  <si>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</si>
  <si>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</si>
  <si>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</si>
  <si>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01/01/</t>
  </si>
  <si>
    <t>31/12/</t>
  </si>
  <si>
    <t>01/01/2019</t>
  </si>
  <si>
    <t>31/12/2019</t>
  </si>
  <si>
    <t>FERNANDA LEITE COELHO</t>
  </si>
  <si>
    <t>NF10372</t>
  </si>
  <si>
    <t>70502</t>
  </si>
  <si>
    <t>NF 951</t>
  </si>
  <si>
    <t>70101</t>
  </si>
  <si>
    <t>NF1201023</t>
  </si>
  <si>
    <t>70102</t>
  </si>
  <si>
    <t>NF78350</t>
  </si>
  <si>
    <t>70501</t>
  </si>
  <si>
    <t>GUIA 10019860</t>
  </si>
  <si>
    <t>71001</t>
  </si>
  <si>
    <t>NF293</t>
  </si>
  <si>
    <t>70503</t>
  </si>
  <si>
    <t>NF71058</t>
  </si>
  <si>
    <t>71811</t>
  </si>
  <si>
    <t>NF6541</t>
  </si>
  <si>
    <t>JCC BALDIN PRODUTOS DE LIMPEZA ME</t>
  </si>
  <si>
    <t>71804</t>
  </si>
  <si>
    <t>CONTA Nº1475074188911</t>
  </si>
  <si>
    <t>CONTA Nº1475031385211</t>
  </si>
  <si>
    <t>CONTA Nº1475071224131</t>
  </si>
  <si>
    <t>70505</t>
  </si>
  <si>
    <t>70506</t>
  </si>
  <si>
    <t>186.445.188-28</t>
  </si>
  <si>
    <t>NF967</t>
  </si>
  <si>
    <t>71802</t>
  </si>
  <si>
    <t>NF33131</t>
  </si>
  <si>
    <t>71801</t>
  </si>
  <si>
    <t>NF4673</t>
  </si>
  <si>
    <t>71003</t>
  </si>
  <si>
    <t>NF78608</t>
  </si>
  <si>
    <t>71601</t>
  </si>
  <si>
    <t>NF9372</t>
  </si>
  <si>
    <t>71004</t>
  </si>
  <si>
    <t>NF548229</t>
  </si>
  <si>
    <t>CLARO S.A</t>
  </si>
  <si>
    <t>NF468167</t>
  </si>
  <si>
    <t>72901</t>
  </si>
  <si>
    <t>NF2801</t>
  </si>
  <si>
    <t>71803</t>
  </si>
  <si>
    <t>71002</t>
  </si>
  <si>
    <t>NF83018819</t>
  </si>
  <si>
    <t>BOLETO 4397212</t>
  </si>
  <si>
    <t>71809</t>
  </si>
  <si>
    <t>NF 83400161</t>
  </si>
  <si>
    <t>BOLETO 147512</t>
  </si>
  <si>
    <t>71810</t>
  </si>
  <si>
    <t>71807</t>
  </si>
  <si>
    <t>70504</t>
  </si>
  <si>
    <t>NF 10494</t>
  </si>
  <si>
    <t>81904</t>
  </si>
  <si>
    <t>80201</t>
  </si>
  <si>
    <t>GUIA 10020382</t>
  </si>
  <si>
    <t>80205</t>
  </si>
  <si>
    <t>NF 79052</t>
  </si>
  <si>
    <t>80202</t>
  </si>
  <si>
    <t>NF 71962</t>
  </si>
  <si>
    <t>81903</t>
  </si>
  <si>
    <t>NF 269</t>
  </si>
  <si>
    <t>80203</t>
  </si>
  <si>
    <t>NF 34957</t>
  </si>
  <si>
    <t>80204</t>
  </si>
  <si>
    <t>81909</t>
  </si>
  <si>
    <t>NF 33678</t>
  </si>
  <si>
    <t>81901</t>
  </si>
  <si>
    <t>NF 506727</t>
  </si>
  <si>
    <t>81914</t>
  </si>
  <si>
    <t>NF 9531</t>
  </si>
  <si>
    <t>NF 2895</t>
  </si>
  <si>
    <t>81910</t>
  </si>
  <si>
    <t>NF 00005</t>
  </si>
  <si>
    <t>81902</t>
  </si>
  <si>
    <t>NF 589862</t>
  </si>
  <si>
    <t>NF 1222159</t>
  </si>
  <si>
    <t>81911</t>
  </si>
  <si>
    <t>NF 79425</t>
  </si>
  <si>
    <t>81905</t>
  </si>
  <si>
    <t>NF 5949</t>
  </si>
  <si>
    <t>CARLOS AUGUSTO DA SILVA FRANCA ME</t>
  </si>
  <si>
    <t>81915</t>
  </si>
  <si>
    <t>NF 87513338</t>
  </si>
  <si>
    <t>NF 87684128</t>
  </si>
  <si>
    <t>VIVIANE PIRES</t>
  </si>
  <si>
    <t>BOLETO 149410</t>
  </si>
  <si>
    <t>81913</t>
  </si>
  <si>
    <t>81908</t>
  </si>
  <si>
    <t>RAQUEL BASSI</t>
  </si>
  <si>
    <t>092006</t>
  </si>
  <si>
    <t>092005</t>
  </si>
  <si>
    <t>NF00019</t>
  </si>
  <si>
    <t>92009</t>
  </si>
  <si>
    <t>NF34281</t>
  </si>
  <si>
    <t>92004</t>
  </si>
  <si>
    <t>NF2990</t>
  </si>
  <si>
    <t>92001</t>
  </si>
  <si>
    <t>NF4779</t>
  </si>
  <si>
    <t>90601</t>
  </si>
  <si>
    <t>NF546567</t>
  </si>
  <si>
    <t>92013</t>
  </si>
  <si>
    <t>NF9688</t>
  </si>
  <si>
    <t>92002</t>
  </si>
  <si>
    <t>NF630999</t>
  </si>
  <si>
    <t>NF092173369</t>
  </si>
  <si>
    <t>NF092269091</t>
  </si>
  <si>
    <t>BOLETO 4442622</t>
  </si>
  <si>
    <t>92010</t>
  </si>
  <si>
    <t>NF80314</t>
  </si>
  <si>
    <t>92011</t>
  </si>
  <si>
    <t>BOLETO151391</t>
  </si>
  <si>
    <t>92012</t>
  </si>
  <si>
    <t>NF74032</t>
  </si>
  <si>
    <t>101811</t>
  </si>
  <si>
    <t>0NLINE</t>
  </si>
  <si>
    <t>NF 010.749</t>
  </si>
  <si>
    <t>101809</t>
  </si>
  <si>
    <t>NF00036</t>
  </si>
  <si>
    <t>101806</t>
  </si>
  <si>
    <t>NF34993</t>
  </si>
  <si>
    <t>101803</t>
  </si>
  <si>
    <t>NF671528</t>
  </si>
  <si>
    <t>101812</t>
  </si>
  <si>
    <t>NF395</t>
  </si>
  <si>
    <t>100304</t>
  </si>
  <si>
    <t>NF9846</t>
  </si>
  <si>
    <t>101801</t>
  </si>
  <si>
    <t>NF35415</t>
  </si>
  <si>
    <t>101810</t>
  </si>
  <si>
    <t>GUIA10021454</t>
  </si>
  <si>
    <t>101001</t>
  </si>
  <si>
    <t>BOLETO 4465474</t>
  </si>
  <si>
    <t>101807</t>
  </si>
  <si>
    <t>NF 80662</t>
  </si>
  <si>
    <t>100305</t>
  </si>
  <si>
    <t>BOLET0153018</t>
  </si>
  <si>
    <t>101808</t>
  </si>
  <si>
    <t>NF 001.246.311</t>
  </si>
  <si>
    <t>100306</t>
  </si>
  <si>
    <t>NF096639478</t>
  </si>
  <si>
    <t>NF096640930</t>
  </si>
  <si>
    <t>100301</t>
  </si>
  <si>
    <t>100302</t>
  </si>
  <si>
    <t>100303</t>
  </si>
  <si>
    <t>110601</t>
  </si>
  <si>
    <t>110602</t>
  </si>
  <si>
    <t>GUIA10021986</t>
  </si>
  <si>
    <t>110603</t>
  </si>
  <si>
    <t>110604</t>
  </si>
  <si>
    <t>NF 001.257.536</t>
  </si>
  <si>
    <t>CONTA Nº 1479074188911</t>
  </si>
  <si>
    <t>CONTA Nº 1479031385211</t>
  </si>
  <si>
    <t>CONTA Nº 1479071224131</t>
  </si>
  <si>
    <t>NF099516333</t>
  </si>
  <si>
    <t>040.070.168-52</t>
  </si>
  <si>
    <t>RICARDO BARRICHELLO NETO</t>
  </si>
  <si>
    <t>RECIBO RPA</t>
  </si>
  <si>
    <t>111901</t>
  </si>
  <si>
    <t>NF79796</t>
  </si>
  <si>
    <t>111903</t>
  </si>
  <si>
    <t>NFS-e-35497</t>
  </si>
  <si>
    <t>NF 00052</t>
  </si>
  <si>
    <t>111904</t>
  </si>
  <si>
    <t>111906</t>
  </si>
  <si>
    <t>NF010838</t>
  </si>
  <si>
    <t>111905</t>
  </si>
  <si>
    <t>NF10028</t>
  </si>
  <si>
    <t>NF81596</t>
  </si>
  <si>
    <t>111907</t>
  </si>
  <si>
    <t>111902</t>
  </si>
  <si>
    <t>NF3184</t>
  </si>
  <si>
    <t>111908</t>
  </si>
  <si>
    <t>111909</t>
  </si>
  <si>
    <t>NF4839</t>
  </si>
  <si>
    <t>NF 35646</t>
  </si>
  <si>
    <t>111911</t>
  </si>
  <si>
    <t>NF 101372070</t>
  </si>
  <si>
    <t>02.102.498/0001-29</t>
  </si>
  <si>
    <t>Nº 4667280</t>
  </si>
  <si>
    <t>111913</t>
  </si>
  <si>
    <t>111914</t>
  </si>
  <si>
    <t>111915</t>
  </si>
  <si>
    <t>120201</t>
  </si>
  <si>
    <t>BOLETO 155620</t>
  </si>
  <si>
    <t>APARECIDA SILVA FREITAS CARVALHO</t>
  </si>
  <si>
    <t>178.735.248-09</t>
  </si>
  <si>
    <t>122001</t>
  </si>
  <si>
    <t>122002</t>
  </si>
  <si>
    <t>NF 480</t>
  </si>
  <si>
    <t>04.546.928/0001-27</t>
  </si>
  <si>
    <t>PAULO ROBERTO COVAS SILVA EPP</t>
  </si>
  <si>
    <t>122003</t>
  </si>
  <si>
    <t>NF 4191</t>
  </si>
  <si>
    <t>122004</t>
  </si>
  <si>
    <t>NF 82348</t>
  </si>
  <si>
    <t>122006</t>
  </si>
  <si>
    <t>122005</t>
  </si>
  <si>
    <t>BOLETO 156636</t>
  </si>
  <si>
    <t>BOLETO 156343</t>
  </si>
  <si>
    <t>122007</t>
  </si>
  <si>
    <t>NF 00065</t>
  </si>
  <si>
    <t>122008</t>
  </si>
  <si>
    <t>NF 3262</t>
  </si>
  <si>
    <t>STERICYCLE GESTÃO AMBIENTAL LTDA</t>
  </si>
  <si>
    <t>122009</t>
  </si>
  <si>
    <t>01.568.077/0015-20</t>
  </si>
  <si>
    <t>NF 9547 E</t>
  </si>
  <si>
    <t>122011</t>
  </si>
  <si>
    <t>NF 10188</t>
  </si>
  <si>
    <t>122012</t>
  </si>
  <si>
    <t>NF 36258</t>
  </si>
  <si>
    <t>122013</t>
  </si>
  <si>
    <t>NF 36128</t>
  </si>
  <si>
    <t>NF 80796</t>
  </si>
  <si>
    <t>122014</t>
  </si>
  <si>
    <t>122015</t>
  </si>
  <si>
    <t>NF 9121</t>
  </si>
  <si>
    <t>TELEPUBLICO TELECOMUNICAÇÕES EIRELI - ME</t>
  </si>
  <si>
    <t>00.315.688/0001-07</t>
  </si>
  <si>
    <t>NF 1773</t>
  </si>
  <si>
    <t>122016</t>
  </si>
  <si>
    <t>NF 105978486</t>
  </si>
  <si>
    <t>BOLETO 156950</t>
  </si>
  <si>
    <t>122018</t>
  </si>
  <si>
    <t>122020</t>
  </si>
  <si>
    <t>122021</t>
  </si>
  <si>
    <t>861.02</t>
  </si>
  <si>
    <t>122022</t>
  </si>
  <si>
    <t>122023</t>
  </si>
  <si>
    <t>NF  1.280.106</t>
  </si>
  <si>
    <t>122301</t>
  </si>
  <si>
    <t>122302</t>
  </si>
  <si>
    <t>GUIA 10023166</t>
  </si>
  <si>
    <t>122601</t>
  </si>
  <si>
    <t>NF 81623</t>
  </si>
  <si>
    <t>CONTRIBUIÇÃO ASSISTENCIAL</t>
  </si>
  <si>
    <t>FRANCA 31 DE JANEIRO DE 2020</t>
  </si>
  <si>
    <t>20/02/2019 A 20/02/2020</t>
  </si>
  <si>
    <t>TEOREMA TRÍPLICE VALOR ASSESSORIA CONTABIL EIRELI</t>
  </si>
  <si>
    <t>109.107.148-94</t>
  </si>
</sst>
</file>

<file path=xl/styles.xml><?xml version="1.0" encoding="utf-8"?>
<styleSheet xmlns="http://schemas.openxmlformats.org/spreadsheetml/2006/main">
  <numFmts count="7">
    <numFmt numFmtId="164" formatCode="d/m/yyyy"/>
    <numFmt numFmtId="165" formatCode="0.00_ ;[Red]\-0.00\ "/>
    <numFmt numFmtId="166" formatCode="* #,##0.00\ ;\-* #,##0.00\ ;* \-#\ ;@\ "/>
    <numFmt numFmtId="167" formatCode="#,##0.00_ ;[Red]\-#,##0.00\ "/>
    <numFmt numFmtId="168" formatCode="dd/mm/yy"/>
    <numFmt numFmtId="169" formatCode="000"/>
    <numFmt numFmtId="170" formatCode="[&lt;=99999999999]000\.000\.000\-00;00\.000\.000\/0000\-00"/>
  </numFmts>
  <fonts count="31">
    <font>
      <sz val="11"/>
      <color rgb="FF000000"/>
      <name val="Calibri"/>
      <family val="2"/>
      <charset val="1"/>
    </font>
    <font>
      <b/>
      <sz val="1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i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6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3.5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6"/>
      <name val="Arial"/>
      <family val="2"/>
    </font>
    <font>
      <sz val="16"/>
      <color rgb="FF000000"/>
      <name val="Arial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666699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A6A6A6"/>
        <bgColor rgb="FFC0C0C0"/>
      </patternFill>
    </fill>
    <fill>
      <patternFill patternType="solid">
        <fgColor rgb="FFEEEEEE"/>
        <bgColor rgb="FFF2F2F2"/>
      </patternFill>
    </fill>
    <fill>
      <patternFill patternType="solid">
        <fgColor theme="8" tint="0.59999389629810485"/>
        <bgColor rgb="FFEEEEE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EEE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166" fontId="27" fillId="0" borderId="0" applyBorder="0" applyProtection="0"/>
    <xf numFmtId="0" fontId="7" fillId="0" borderId="0" applyBorder="0" applyProtection="0"/>
  </cellStyleXfs>
  <cellXfs count="260">
    <xf numFmtId="0" fontId="0" fillId="0" borderId="0" xfId="0"/>
    <xf numFmtId="164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/>
    <xf numFmtId="0" fontId="2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10" fillId="4" borderId="3" xfId="0" applyFont="1" applyFill="1" applyBorder="1"/>
    <xf numFmtId="166" fontId="10" fillId="4" borderId="3" xfId="1" applyFont="1" applyFill="1" applyBorder="1" applyProtection="1"/>
    <xf numFmtId="166" fontId="10" fillId="4" borderId="4" xfId="1" applyFont="1" applyFill="1" applyBorder="1" applyProtection="1"/>
    <xf numFmtId="167" fontId="10" fillId="4" borderId="4" xfId="1" applyNumberFormat="1" applyFont="1" applyFill="1" applyBorder="1" applyProtection="1"/>
    <xf numFmtId="3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166" fontId="11" fillId="0" borderId="6" xfId="1" applyFont="1" applyBorder="1" applyProtection="1"/>
    <xf numFmtId="166" fontId="11" fillId="0" borderId="7" xfId="1" applyFont="1" applyBorder="1" applyProtection="1"/>
    <xf numFmtId="167" fontId="11" fillId="0" borderId="7" xfId="1" applyNumberFormat="1" applyFont="1" applyBorder="1" applyProtection="1"/>
    <xf numFmtId="3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1" fillId="0" borderId="9" xfId="1" applyFont="1" applyBorder="1" applyProtection="1"/>
    <xf numFmtId="167" fontId="11" fillId="0" borderId="10" xfId="1" applyNumberFormat="1" applyFont="1" applyBorder="1" applyProtection="1"/>
    <xf numFmtId="166" fontId="11" fillId="0" borderId="10" xfId="1" applyFont="1" applyBorder="1" applyProtection="1"/>
    <xf numFmtId="3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166" fontId="11" fillId="0" borderId="12" xfId="1" applyFont="1" applyBorder="1" applyProtection="1"/>
    <xf numFmtId="3" fontId="11" fillId="0" borderId="9" xfId="0" applyNumberFormat="1" applyFont="1" applyBorder="1" applyAlignment="1">
      <alignment horizontal="center" vertical="center"/>
    </xf>
    <xf numFmtId="167" fontId="11" fillId="0" borderId="9" xfId="1" applyNumberFormat="1" applyFont="1" applyBorder="1" applyProtection="1"/>
    <xf numFmtId="3" fontId="10" fillId="4" borderId="13" xfId="0" applyNumberFormat="1" applyFont="1" applyFill="1" applyBorder="1" applyAlignment="1">
      <alignment horizontal="center" vertical="center"/>
    </xf>
    <xf numFmtId="0" fontId="10" fillId="4" borderId="14" xfId="0" applyFont="1" applyFill="1" applyBorder="1"/>
    <xf numFmtId="166" fontId="10" fillId="4" borderId="14" xfId="1" applyFont="1" applyFill="1" applyBorder="1" applyProtection="1"/>
    <xf numFmtId="166" fontId="10" fillId="4" borderId="15" xfId="1" applyFont="1" applyFill="1" applyBorder="1" applyProtection="1"/>
    <xf numFmtId="167" fontId="10" fillId="4" borderId="15" xfId="1" applyNumberFormat="1" applyFont="1" applyFill="1" applyBorder="1" applyProtection="1"/>
    <xf numFmtId="166" fontId="11" fillId="0" borderId="16" xfId="1" applyFont="1" applyBorder="1" applyProtection="1"/>
    <xf numFmtId="166" fontId="11" fillId="0" borderId="17" xfId="1" applyFont="1" applyBorder="1" applyProtection="1"/>
    <xf numFmtId="167" fontId="11" fillId="0" borderId="17" xfId="0" applyNumberFormat="1" applyFont="1" applyBorder="1"/>
    <xf numFmtId="167" fontId="11" fillId="0" borderId="9" xfId="0" applyNumberFormat="1" applyFont="1" applyBorder="1"/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/>
    <xf numFmtId="3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/>
    <xf numFmtId="166" fontId="11" fillId="0" borderId="19" xfId="1" applyFont="1" applyBorder="1" applyProtection="1"/>
    <xf numFmtId="166" fontId="11" fillId="0" borderId="20" xfId="1" applyFont="1" applyBorder="1" applyProtection="1"/>
    <xf numFmtId="167" fontId="11" fillId="0" borderId="20" xfId="1" applyNumberFormat="1" applyFont="1" applyBorder="1" applyProtection="1"/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/>
    <xf numFmtId="0" fontId="12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164" fontId="1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left" vertical="center" wrapText="1"/>
      <protection locked="0"/>
    </xf>
    <xf numFmtId="0" fontId="12" fillId="3" borderId="21" xfId="0" applyFont="1" applyFill="1" applyBorder="1" applyAlignment="1" applyProtection="1">
      <alignment vertical="center" wrapText="1"/>
      <protection locked="0"/>
    </xf>
    <xf numFmtId="0" fontId="12" fillId="3" borderId="22" xfId="0" applyFont="1" applyFill="1" applyBorder="1" applyAlignment="1" applyProtection="1">
      <alignment vertical="center" wrapText="1"/>
      <protection locked="0"/>
    </xf>
    <xf numFmtId="0" fontId="12" fillId="4" borderId="24" xfId="0" applyFont="1" applyFill="1" applyBorder="1" applyAlignment="1" applyProtection="1">
      <alignment vertical="center" wrapText="1"/>
    </xf>
    <xf numFmtId="166" fontId="12" fillId="3" borderId="22" xfId="1" applyFont="1" applyFill="1" applyBorder="1" applyAlignment="1" applyProtection="1">
      <alignment horizontal="right" vertical="center" wrapText="1"/>
      <protection locked="0"/>
    </xf>
    <xf numFmtId="164" fontId="1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49" fontId="12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Protection="1"/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/>
    <xf numFmtId="0" fontId="2" fillId="2" borderId="0" xfId="0" applyFont="1" applyFill="1" applyAlignment="1" applyProtection="1"/>
    <xf numFmtId="0" fontId="16" fillId="2" borderId="26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6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/>
    <xf numFmtId="0" fontId="2" fillId="0" borderId="0" xfId="0" applyFont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166" fontId="24" fillId="3" borderId="22" xfId="1" applyFont="1" applyFill="1" applyBorder="1" applyAlignment="1" applyProtection="1">
      <alignment horizontal="right" vertical="center" wrapText="1"/>
    </xf>
    <xf numFmtId="166" fontId="24" fillId="3" borderId="24" xfId="1" applyFont="1" applyFill="1" applyBorder="1" applyAlignment="1" applyProtection="1">
      <alignment horizontal="right" vertical="center" wrapText="1"/>
    </xf>
    <xf numFmtId="166" fontId="22" fillId="3" borderId="22" xfId="1" applyFont="1" applyFill="1" applyBorder="1" applyAlignment="1" applyProtection="1">
      <alignment horizontal="right" vertical="center" wrapText="1"/>
    </xf>
    <xf numFmtId="166" fontId="22" fillId="3" borderId="24" xfId="1" applyFont="1" applyFill="1" applyBorder="1" applyAlignment="1" applyProtection="1">
      <alignment horizontal="right" vertical="center" wrapText="1"/>
    </xf>
    <xf numFmtId="0" fontId="25" fillId="2" borderId="0" xfId="0" applyFont="1" applyFill="1" applyAlignment="1" applyProtection="1">
      <alignment horizontal="justify"/>
    </xf>
    <xf numFmtId="0" fontId="0" fillId="0" borderId="0" xfId="0"/>
    <xf numFmtId="49" fontId="0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2" fillId="0" borderId="24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164" fontId="3" fillId="2" borderId="0" xfId="0" applyNumberFormat="1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16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protection locked="0"/>
    </xf>
    <xf numFmtId="164" fontId="6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164" fontId="6" fillId="2" borderId="0" xfId="0" applyNumberFormat="1" applyFont="1" applyFill="1" applyProtection="1"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164" fontId="1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164" fontId="14" fillId="3" borderId="21" xfId="0" applyNumberFormat="1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left" vertical="center" wrapText="1"/>
    </xf>
    <xf numFmtId="3" fontId="12" fillId="3" borderId="22" xfId="0" applyNumberFormat="1" applyFont="1" applyFill="1" applyBorder="1" applyAlignment="1" applyProtection="1">
      <alignment vertical="center" wrapText="1"/>
    </xf>
    <xf numFmtId="0" fontId="12" fillId="3" borderId="21" xfId="0" applyFont="1" applyFill="1" applyBorder="1" applyAlignment="1" applyProtection="1">
      <alignment vertical="center" wrapText="1"/>
    </xf>
    <xf numFmtId="0" fontId="12" fillId="3" borderId="22" xfId="0" applyFont="1" applyFill="1" applyBorder="1" applyAlignment="1" applyProtection="1">
      <alignment vertical="center" wrapText="1"/>
    </xf>
    <xf numFmtId="166" fontId="12" fillId="7" borderId="22" xfId="1" applyFont="1" applyFill="1" applyBorder="1" applyAlignment="1" applyProtection="1">
      <alignment horizontal="right" vertical="center" wrapText="1"/>
    </xf>
    <xf numFmtId="164" fontId="14" fillId="3" borderId="22" xfId="0" applyNumberFormat="1" applyFont="1" applyFill="1" applyBorder="1" applyAlignment="1" applyProtection="1">
      <alignment horizontal="center" vertical="center" wrapText="1"/>
    </xf>
    <xf numFmtId="3" fontId="12" fillId="3" borderId="22" xfId="0" applyNumberFormat="1" applyFont="1" applyFill="1" applyBorder="1" applyAlignment="1" applyProtection="1">
      <alignment horizontal="center" vertical="center" wrapText="1"/>
    </xf>
    <xf numFmtId="168" fontId="12" fillId="3" borderId="22" xfId="0" applyNumberFormat="1" applyFont="1" applyFill="1" applyBorder="1" applyAlignment="1" applyProtection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center" vertical="center" wrapText="1"/>
    </xf>
    <xf numFmtId="168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3" fontId="12" fillId="0" borderId="22" xfId="0" applyNumberFormat="1" applyFont="1" applyFill="1" applyBorder="1" applyAlignment="1" applyProtection="1">
      <alignment vertical="center" wrapText="1"/>
    </xf>
    <xf numFmtId="0" fontId="12" fillId="0" borderId="21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166" fontId="12" fillId="8" borderId="22" xfId="1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3" fontId="12" fillId="0" borderId="22" xfId="0" applyNumberFormat="1" applyFont="1" applyFill="1" applyBorder="1" applyAlignment="1" applyProtection="1">
      <alignment horizontal="center" vertical="center" wrapText="1"/>
    </xf>
    <xf numFmtId="168" fontId="12" fillId="3" borderId="21" xfId="0" applyNumberFormat="1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49" fontId="12" fillId="3" borderId="22" xfId="0" applyNumberFormat="1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49" fontId="12" fillId="0" borderId="22" xfId="0" applyNumberFormat="1" applyFont="1" applyFill="1" applyBorder="1" applyAlignment="1" applyProtection="1">
      <alignment horizontal="center" vertical="center" wrapText="1"/>
    </xf>
    <xf numFmtId="3" fontId="12" fillId="3" borderId="22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14" fillId="9" borderId="21" xfId="0" applyNumberFormat="1" applyFont="1" applyFill="1" applyBorder="1" applyAlignment="1" applyProtection="1">
      <alignment horizontal="center" vertical="center" wrapText="1"/>
    </xf>
    <xf numFmtId="168" fontId="12" fillId="9" borderId="22" xfId="0" applyNumberFormat="1" applyFont="1" applyFill="1" applyBorder="1" applyAlignment="1" applyProtection="1">
      <alignment horizontal="center" vertical="center" wrapText="1"/>
    </xf>
    <xf numFmtId="0" fontId="12" fillId="9" borderId="22" xfId="0" applyFont="1" applyFill="1" applyBorder="1" applyAlignment="1" applyProtection="1">
      <alignment horizontal="center" vertical="center" wrapText="1"/>
    </xf>
    <xf numFmtId="0" fontId="12" fillId="9" borderId="21" xfId="0" applyFont="1" applyFill="1" applyBorder="1" applyAlignment="1" applyProtection="1">
      <alignment horizontal="left" vertical="center" wrapText="1"/>
    </xf>
    <xf numFmtId="3" fontId="12" fillId="9" borderId="22" xfId="0" applyNumberFormat="1" applyFont="1" applyFill="1" applyBorder="1" applyAlignment="1" applyProtection="1">
      <alignment vertical="center" wrapText="1"/>
    </xf>
    <xf numFmtId="0" fontId="12" fillId="9" borderId="21" xfId="0" applyFont="1" applyFill="1" applyBorder="1" applyAlignment="1" applyProtection="1">
      <alignment vertical="center" wrapText="1"/>
    </xf>
    <xf numFmtId="0" fontId="12" fillId="9" borderId="22" xfId="0" applyFont="1" applyFill="1" applyBorder="1" applyAlignment="1" applyProtection="1">
      <alignment vertical="center" wrapText="1"/>
    </xf>
    <xf numFmtId="0" fontId="12" fillId="9" borderId="24" xfId="0" applyFont="1" applyFill="1" applyBorder="1" applyAlignment="1" applyProtection="1">
      <alignment vertical="center" wrapText="1"/>
    </xf>
    <xf numFmtId="164" fontId="14" fillId="9" borderId="22" xfId="0" applyNumberFormat="1" applyFont="1" applyFill="1" applyBorder="1" applyAlignment="1" applyProtection="1">
      <alignment horizontal="center" vertical="center" wrapText="1"/>
    </xf>
    <xf numFmtId="0" fontId="12" fillId="9" borderId="0" xfId="0" applyFont="1" applyFill="1" applyAlignment="1" applyProtection="1">
      <alignment vertical="center" wrapText="1"/>
    </xf>
    <xf numFmtId="14" fontId="28" fillId="10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21" xfId="0" applyFont="1" applyFill="1" applyBorder="1" applyAlignment="1" applyProtection="1">
      <alignment horizontal="center" vertical="center" wrapText="1"/>
      <protection locked="0"/>
    </xf>
    <xf numFmtId="170" fontId="29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21" xfId="0" applyFont="1" applyFill="1" applyBorder="1" applyAlignment="1" applyProtection="1">
      <alignment horizontal="left" vertical="center" wrapText="1"/>
      <protection locked="0"/>
    </xf>
    <xf numFmtId="3" fontId="29" fillId="3" borderId="22" xfId="0" applyNumberFormat="1" applyFont="1" applyFill="1" applyBorder="1" applyAlignment="1" applyProtection="1">
      <alignment vertical="center" wrapText="1"/>
      <protection locked="0"/>
    </xf>
    <xf numFmtId="0" fontId="29" fillId="3" borderId="21" xfId="0" applyFont="1" applyFill="1" applyBorder="1" applyAlignment="1" applyProtection="1">
      <alignment vertical="center" wrapText="1"/>
      <protection locked="0"/>
    </xf>
    <xf numFmtId="0" fontId="29" fillId="3" borderId="22" xfId="0" applyFont="1" applyFill="1" applyBorder="1" applyAlignment="1" applyProtection="1">
      <alignment vertical="center" wrapText="1"/>
      <protection locked="0"/>
    </xf>
    <xf numFmtId="0" fontId="29" fillId="4" borderId="24" xfId="0" applyFont="1" applyFill="1" applyBorder="1" applyAlignment="1" applyProtection="1">
      <alignment vertical="center" wrapText="1"/>
      <protection locked="0"/>
    </xf>
    <xf numFmtId="166" fontId="29" fillId="11" borderId="22" xfId="1" quotePrefix="1" applyFont="1" applyFill="1" applyBorder="1" applyAlignment="1" applyProtection="1">
      <alignment horizontal="right" vertical="center" wrapText="1"/>
      <protection locked="0"/>
    </xf>
    <xf numFmtId="14" fontId="28" fillId="10" borderId="22" xfId="0" applyNumberFormat="1" applyFont="1" applyFill="1" applyBorder="1" applyAlignment="1" applyProtection="1">
      <alignment horizontal="center" vertical="center" wrapText="1"/>
      <protection locked="0"/>
    </xf>
    <xf numFmtId="49" fontId="29" fillId="3" borderId="22" xfId="0" applyNumberFormat="1" applyFont="1" applyFill="1" applyBorder="1" applyAlignment="1" applyProtection="1">
      <alignment horizontal="center" vertical="center" wrapText="1"/>
      <protection locked="0"/>
    </xf>
    <xf numFmtId="170" fontId="29" fillId="11" borderId="22" xfId="0" applyNumberFormat="1" applyFont="1" applyFill="1" applyBorder="1" applyAlignment="1" applyProtection="1">
      <alignment horizontal="center" vertical="center" wrapText="1"/>
      <protection locked="0"/>
    </xf>
    <xf numFmtId="166" fontId="29" fillId="3" borderId="22" xfId="1" quotePrefix="1" applyFont="1" applyFill="1" applyBorder="1" applyAlignment="1" applyProtection="1">
      <alignment horizontal="right" vertical="center" wrapText="1"/>
      <protection locked="0"/>
    </xf>
    <xf numFmtId="3" fontId="29" fillId="3" borderId="22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9" xfId="0" applyNumberFormat="1" applyFont="1" applyBorder="1" applyAlignment="1" applyProtection="1">
      <alignment horizontal="center" vertical="center"/>
      <protection locked="0"/>
    </xf>
    <xf numFmtId="170" fontId="29" fillId="3" borderId="22" xfId="0" applyNumberFormat="1" applyFont="1" applyFill="1" applyBorder="1" applyAlignment="1" applyProtection="1">
      <alignment horizontal="left" vertical="center" wrapText="1"/>
      <protection locked="0"/>
    </xf>
    <xf numFmtId="14" fontId="28" fillId="10" borderId="21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3" borderId="1" xfId="2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5" fillId="6" borderId="9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left" vertical="center"/>
    </xf>
    <xf numFmtId="0" fontId="16" fillId="3" borderId="25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/>
    </xf>
    <xf numFmtId="0" fontId="17" fillId="2" borderId="22" xfId="0" applyFont="1" applyFill="1" applyBorder="1" applyAlignment="1" applyProtection="1">
      <alignment horizontal="center" wrapText="1"/>
    </xf>
    <xf numFmtId="0" fontId="18" fillId="2" borderId="21" xfId="0" applyFont="1" applyFill="1" applyBorder="1" applyAlignment="1" applyProtection="1">
      <alignment vertical="center" wrapText="1"/>
    </xf>
    <xf numFmtId="164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0" applyNumberFormat="1" applyFont="1" applyFill="1" applyBorder="1" applyAlignment="1" applyProtection="1">
      <alignment horizontal="center" vertical="center"/>
      <protection locked="0"/>
    </xf>
    <xf numFmtId="4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left" vertical="center" wrapText="1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/>
    </xf>
    <xf numFmtId="164" fontId="20" fillId="3" borderId="22" xfId="1" applyNumberFormat="1" applyFont="1" applyFill="1" applyBorder="1" applyAlignment="1" applyProtection="1">
      <alignment horizontal="center" vertical="center" wrapText="1"/>
      <protection locked="0"/>
    </xf>
    <xf numFmtId="166" fontId="20" fillId="3" borderId="22" xfId="1" applyFont="1" applyFill="1" applyBorder="1" applyAlignment="1" applyProtection="1">
      <alignment vertical="center" wrapText="1"/>
      <protection locked="0"/>
    </xf>
    <xf numFmtId="49" fontId="20" fillId="3" borderId="22" xfId="1" applyNumberFormat="1" applyFont="1" applyFill="1" applyBorder="1" applyAlignment="1" applyProtection="1">
      <alignment horizontal="center" vertical="center" wrapText="1"/>
      <protection locked="0"/>
    </xf>
    <xf numFmtId="166" fontId="20" fillId="3" borderId="22" xfId="1" applyFont="1" applyFill="1" applyBorder="1" applyAlignment="1" applyProtection="1">
      <alignment horizontal="right" vertical="center" wrapText="1"/>
      <protection locked="0"/>
    </xf>
    <xf numFmtId="166" fontId="20" fillId="3" borderId="21" xfId="1" applyFont="1" applyFill="1" applyBorder="1" applyAlignment="1" applyProtection="1">
      <alignment horizontal="right" vertical="center" wrapText="1"/>
      <protection locked="0"/>
    </xf>
    <xf numFmtId="166" fontId="20" fillId="3" borderId="24" xfId="1" applyFont="1" applyFill="1" applyBorder="1" applyAlignment="1" applyProtection="1">
      <alignment horizontal="right" vertical="center" wrapText="1"/>
      <protection locked="0"/>
    </xf>
    <xf numFmtId="164" fontId="20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0" fillId="3" borderId="23" xfId="1" applyNumberFormat="1" applyFont="1" applyFill="1" applyBorder="1" applyAlignment="1" applyProtection="1">
      <alignment horizontal="center" vertical="center" wrapText="1"/>
      <protection locked="0"/>
    </xf>
    <xf numFmtId="164" fontId="20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</xf>
    <xf numFmtId="166" fontId="22" fillId="3" borderId="22" xfId="1" applyFont="1" applyFill="1" applyBorder="1" applyAlignment="1" applyProtection="1">
      <alignment horizontal="right" vertical="center" wrapText="1"/>
      <protection locked="0"/>
    </xf>
    <xf numFmtId="166" fontId="22" fillId="2" borderId="21" xfId="1" applyFont="1" applyFill="1" applyBorder="1" applyAlignment="1" applyProtection="1">
      <alignment horizontal="right" vertical="center" wrapText="1"/>
    </xf>
    <xf numFmtId="166" fontId="22" fillId="2" borderId="24" xfId="1" applyFont="1" applyFill="1" applyBorder="1" applyAlignment="1" applyProtection="1">
      <alignment horizontal="right" vertical="center" wrapText="1"/>
    </xf>
    <xf numFmtId="166" fontId="22" fillId="2" borderId="22" xfId="1" applyFont="1" applyFill="1" applyBorder="1" applyAlignment="1" applyProtection="1">
      <alignment horizontal="right" vertical="center" wrapText="1"/>
    </xf>
    <xf numFmtId="0" fontId="2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21" fillId="2" borderId="22" xfId="0" applyFont="1" applyFill="1" applyBorder="1" applyAlignment="1" applyProtection="1">
      <alignment horizontal="left" vertical="center" wrapText="1"/>
    </xf>
    <xf numFmtId="166" fontId="24" fillId="3" borderId="22" xfId="1" applyFont="1" applyFill="1" applyBorder="1" applyAlignment="1" applyProtection="1">
      <alignment horizontal="center" vertical="center"/>
    </xf>
    <xf numFmtId="166" fontId="24" fillId="3" borderId="22" xfId="1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left" vertical="center" wrapText="1"/>
    </xf>
    <xf numFmtId="166" fontId="22" fillId="3" borderId="22" xfId="1" applyFont="1" applyFill="1" applyBorder="1" applyAlignment="1" applyProtection="1">
      <alignment horizontal="right" vertical="center"/>
    </xf>
    <xf numFmtId="166" fontId="22" fillId="3" borderId="22" xfId="1" applyFont="1" applyFill="1" applyBorder="1" applyAlignment="1" applyProtection="1">
      <alignment horizontal="center" vertical="center"/>
    </xf>
    <xf numFmtId="166" fontId="22" fillId="3" borderId="22" xfId="1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justify" vertical="center" wrapText="1"/>
    </xf>
    <xf numFmtId="0" fontId="23" fillId="2" borderId="0" xfId="0" applyFont="1" applyFill="1" applyBorder="1" applyAlignment="1" applyProtection="1">
      <alignment horizontal="left"/>
    </xf>
    <xf numFmtId="0" fontId="25" fillId="2" borderId="27" xfId="0" applyFont="1" applyFill="1" applyBorder="1" applyAlignment="1" applyProtection="1">
      <alignment horizontal="left" wrapText="1"/>
    </xf>
    <xf numFmtId="166" fontId="25" fillId="2" borderId="22" xfId="1" applyFont="1" applyFill="1" applyBorder="1" applyAlignment="1" applyProtection="1">
      <alignment horizontal="right" wrapText="1"/>
    </xf>
    <xf numFmtId="0" fontId="25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166" fontId="25" fillId="3" borderId="22" xfId="1" applyFont="1" applyFill="1" applyBorder="1" applyAlignment="1" applyProtection="1">
      <alignment horizontal="right" wrapText="1"/>
      <protection locked="0"/>
    </xf>
    <xf numFmtId="0" fontId="25" fillId="2" borderId="22" xfId="0" applyFont="1" applyFill="1" applyBorder="1" applyAlignment="1" applyProtection="1">
      <alignment horizontal="left" wrapText="1"/>
    </xf>
    <xf numFmtId="0" fontId="25" fillId="2" borderId="0" xfId="0" applyFont="1" applyFill="1" applyBorder="1" applyAlignment="1" applyProtection="1">
      <alignment horizontal="left"/>
    </xf>
    <xf numFmtId="0" fontId="26" fillId="3" borderId="1" xfId="0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14</xdr:col>
      <xdr:colOff>484560</xdr:colOff>
      <xdr:row>22</xdr:row>
      <xdr:rowOff>135720</xdr:rowOff>
    </xdr:to>
    <xdr:sp macro="" textlink="">
      <xdr:nvSpPr>
        <xdr:cNvPr id="2" name="CustomShape 1"/>
        <xdr:cNvSpPr/>
      </xdr:nvSpPr>
      <xdr:spPr>
        <a:xfrm>
          <a:off x="20907360" y="424080"/>
          <a:ext cx="2912040" cy="3997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14</xdr:col>
      <xdr:colOff>470880</xdr:colOff>
      <xdr:row>22</xdr:row>
      <xdr:rowOff>48240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0907360" y="410760"/>
          <a:ext cx="2898360" cy="392364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yton\Downloads\ANEXO_RP_14_1_SEMEST_2019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ASTRO"/>
      <sheetName val="PLANO DE APLICAÇÃO"/>
      <sheetName val="ANEXO RP14 COMPLEMENTAR"/>
      <sheetName val="ANEXO RP14"/>
      <sheetName val="Plan2"/>
    </sheetNames>
    <sheetDataSet>
      <sheetData sheetId="0" refreshError="1"/>
      <sheetData sheetId="1" refreshError="1">
        <row r="4">
          <cell r="A4">
            <v>1000</v>
          </cell>
          <cell r="B4" t="str">
            <v>Pessoal/Salários/Encargos (FGTS, INSS, 13º, Férias)</v>
          </cell>
        </row>
        <row r="5">
          <cell r="A5">
            <v>1001</v>
          </cell>
          <cell r="B5" t="str">
            <v>COORDENADOR TÉCNICO</v>
          </cell>
        </row>
        <row r="6">
          <cell r="A6">
            <v>1002</v>
          </cell>
          <cell r="B6" t="str">
            <v>ASSISTENTE SOCIAL</v>
          </cell>
        </row>
        <row r="7">
          <cell r="A7">
            <v>1003</v>
          </cell>
          <cell r="B7" t="str">
            <v>PSICÓLOGO</v>
          </cell>
        </row>
        <row r="8">
          <cell r="A8">
            <v>1004</v>
          </cell>
          <cell r="B8" t="str">
            <v>TERAPEUTA OCUPACIONAL</v>
          </cell>
        </row>
        <row r="9">
          <cell r="A9">
            <v>1005</v>
          </cell>
          <cell r="B9" t="str">
            <v>AUXILIAR ADMINISTRATIVO</v>
          </cell>
        </row>
        <row r="10">
          <cell r="A10">
            <v>1006</v>
          </cell>
          <cell r="B10" t="str">
            <v>CUIDADOR SOCIAL</v>
          </cell>
        </row>
        <row r="11">
          <cell r="A11">
            <v>1007</v>
          </cell>
          <cell r="B11" t="str">
            <v>COZINHEIRA</v>
          </cell>
        </row>
        <row r="12">
          <cell r="A12">
            <v>1008</v>
          </cell>
          <cell r="B12" t="str">
            <v>AUXILIAR DE LIMPEZA</v>
          </cell>
        </row>
        <row r="13">
          <cell r="A13">
            <v>1009</v>
          </cell>
          <cell r="B13" t="str">
            <v>LAVANDERIA</v>
          </cell>
        </row>
        <row r="14">
          <cell r="A14">
            <v>1010</v>
          </cell>
          <cell r="B14" t="str">
            <v>MOTORISTA</v>
          </cell>
        </row>
        <row r="15">
          <cell r="A15">
            <v>1011</v>
          </cell>
          <cell r="B15" t="str">
            <v xml:space="preserve">ENCARGOS GERAIS </v>
          </cell>
        </row>
        <row r="16">
          <cell r="A16">
            <v>2000</v>
          </cell>
          <cell r="B16" t="str">
            <v>Benefícios Funcionários</v>
          </cell>
        </row>
        <row r="17">
          <cell r="A17">
            <v>2001</v>
          </cell>
          <cell r="B17" t="str">
            <v>VALE TRANSPORTE</v>
          </cell>
        </row>
        <row r="18">
          <cell r="A18">
            <v>2002</v>
          </cell>
          <cell r="B18" t="str">
            <v>VALE ALIMENTAÇÃO</v>
          </cell>
        </row>
        <row r="19">
          <cell r="A19">
            <v>2003</v>
          </cell>
        </row>
        <row r="20">
          <cell r="A20">
            <v>2004</v>
          </cell>
        </row>
        <row r="21">
          <cell r="A21">
            <v>2005</v>
          </cell>
        </row>
        <row r="22">
          <cell r="A22">
            <v>2006</v>
          </cell>
        </row>
        <row r="23">
          <cell r="A23">
            <v>2007</v>
          </cell>
        </row>
        <row r="24">
          <cell r="A24">
            <v>3000</v>
          </cell>
          <cell r="B24" t="str">
            <v>Serviços de Terceiros</v>
          </cell>
        </row>
        <row r="25">
          <cell r="A25">
            <v>3001</v>
          </cell>
          <cell r="B25" t="str">
            <v>ENERGIA ELÉTRICA</v>
          </cell>
        </row>
        <row r="26">
          <cell r="A26">
            <v>3002</v>
          </cell>
          <cell r="B26" t="str">
            <v>ÁGUA E ESGOTO</v>
          </cell>
        </row>
        <row r="27">
          <cell r="A27">
            <v>3003</v>
          </cell>
          <cell r="B27" t="str">
            <v>TELEFONE/INTERNET</v>
          </cell>
        </row>
        <row r="28">
          <cell r="A28">
            <v>3004</v>
          </cell>
          <cell r="B28" t="str">
            <v>SEGUROS</v>
          </cell>
        </row>
        <row r="29">
          <cell r="A29">
            <v>3005</v>
          </cell>
          <cell r="B29" t="str">
            <v>ASSISTÊNCIA JURÍDICA</v>
          </cell>
        </row>
        <row r="30">
          <cell r="A30">
            <v>3006</v>
          </cell>
          <cell r="B30" t="str">
            <v>ASSISTÊNCIA CONTÁBIL</v>
          </cell>
        </row>
        <row r="31">
          <cell r="A31">
            <v>3007</v>
          </cell>
          <cell r="B31" t="str">
            <v>SERVIÇO DE EMERGÊNCIA (S.O.S)</v>
          </cell>
        </row>
        <row r="32">
          <cell r="A32">
            <v>3008</v>
          </cell>
          <cell r="B32" t="str">
            <v>MANUTENÇÃO E REPAROS</v>
          </cell>
        </row>
        <row r="33">
          <cell r="A33">
            <v>3009</v>
          </cell>
          <cell r="B33" t="str">
            <v>IMPOSTOS VEÍCULOS</v>
          </cell>
        </row>
        <row r="34">
          <cell r="A34">
            <v>3010</v>
          </cell>
          <cell r="B34" t="str">
            <v>UNIFORMES TECIDOS E AVIAMENTOS</v>
          </cell>
        </row>
        <row r="35">
          <cell r="A35">
            <v>3011</v>
          </cell>
        </row>
        <row r="36">
          <cell r="A36">
            <v>3012</v>
          </cell>
        </row>
        <row r="37">
          <cell r="A37">
            <v>4000</v>
          </cell>
          <cell r="B37" t="str">
            <v>Material de Consumo</v>
          </cell>
        </row>
        <row r="38">
          <cell r="A38">
            <v>4001</v>
          </cell>
          <cell r="B38" t="str">
            <v>GÊNEROS ALIMENTÍCIOS</v>
          </cell>
        </row>
        <row r="39">
          <cell r="A39">
            <v>4002</v>
          </cell>
          <cell r="B39" t="str">
            <v>MATERIAL DE LIMPEZA E HIGIÊNE PESSOAL</v>
          </cell>
        </row>
        <row r="40">
          <cell r="A40">
            <v>4003</v>
          </cell>
          <cell r="B40" t="str">
            <v>MATERIAL EDUCATIVO/PEDAGÓGICO/DIDÁTICO/EXPEDIENTE</v>
          </cell>
        </row>
        <row r="41">
          <cell r="A41">
            <v>4004</v>
          </cell>
          <cell r="B41" t="str">
            <v>CAMA/MESA/BANHO</v>
          </cell>
        </row>
        <row r="42">
          <cell r="A42">
            <v>4005</v>
          </cell>
          <cell r="B42" t="str">
            <v>MATERIAL DE COPA E COZINHA</v>
          </cell>
        </row>
        <row r="43">
          <cell r="A43">
            <v>4006</v>
          </cell>
          <cell r="B43" t="str">
            <v xml:space="preserve">GÁS </v>
          </cell>
        </row>
        <row r="44">
          <cell r="A44">
            <v>4007</v>
          </cell>
          <cell r="B44" t="str">
            <v>COMBUSTIVEIS E LUBRIFICANTES AUTOMOTIVOS</v>
          </cell>
        </row>
        <row r="45">
          <cell r="A45">
            <v>4008</v>
          </cell>
        </row>
        <row r="46">
          <cell r="A46">
            <v>4009</v>
          </cell>
        </row>
        <row r="47">
          <cell r="A47">
            <v>4010</v>
          </cell>
        </row>
        <row r="48">
          <cell r="A48">
            <v>5000</v>
          </cell>
        </row>
        <row r="49">
          <cell r="A49">
            <v>5001</v>
          </cell>
        </row>
        <row r="50">
          <cell r="A50">
            <v>5002</v>
          </cell>
        </row>
        <row r="52">
          <cell r="A52">
            <v>6000</v>
          </cell>
        </row>
        <row r="53">
          <cell r="A53">
            <v>6001</v>
          </cell>
        </row>
        <row r="54">
          <cell r="A54">
            <v>6002</v>
          </cell>
        </row>
        <row r="56">
          <cell r="A56">
            <v>7000</v>
          </cell>
        </row>
        <row r="57">
          <cell r="A57">
            <v>7001</v>
          </cell>
        </row>
        <row r="58">
          <cell r="A58">
            <v>7002</v>
          </cell>
        </row>
      </sheetData>
      <sheetData sheetId="2" refreshError="1"/>
      <sheetData sheetId="3" refreshError="1">
        <row r="51">
          <cell r="A51" t="str">
            <v>Recursos humanos (5)</v>
          </cell>
        </row>
        <row r="52">
          <cell r="A52" t="str">
            <v>Recursos humanos (6)</v>
          </cell>
        </row>
        <row r="53">
          <cell r="A53" t="str">
            <v>Medicamentos</v>
          </cell>
        </row>
        <row r="54">
          <cell r="A54" t="str">
            <v>Material médico e hospitalar (*)</v>
          </cell>
        </row>
        <row r="55">
          <cell r="A55" t="str">
            <v>Gêneros alimentícios</v>
          </cell>
        </row>
        <row r="56">
          <cell r="A56" t="str">
            <v>Outros materiais de consumo</v>
          </cell>
        </row>
        <row r="57">
          <cell r="A57" t="str">
            <v>Serviços médicos (*)</v>
          </cell>
        </row>
        <row r="58">
          <cell r="A58" t="str">
            <v>Outros serviços de terceiros</v>
          </cell>
        </row>
        <row r="59">
          <cell r="A59" t="str">
            <v>Locação de imóveis</v>
          </cell>
        </row>
        <row r="60">
          <cell r="A60" t="str">
            <v>Locações diversas</v>
          </cell>
        </row>
        <row r="61">
          <cell r="A61" t="str">
            <v>Utilidades públicas (7)</v>
          </cell>
        </row>
        <row r="62">
          <cell r="A62" t="str">
            <v>Combustível</v>
          </cell>
        </row>
        <row r="63">
          <cell r="A63" t="str">
            <v>Bens e materiais permanentes</v>
          </cell>
        </row>
        <row r="64">
          <cell r="A64" t="str">
            <v>Obras</v>
          </cell>
        </row>
        <row r="65">
          <cell r="A65" t="str">
            <v>Despesas Financeiras e Bancarias</v>
          </cell>
        </row>
        <row r="66">
          <cell r="A66" t="str">
            <v>Outras despesas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01"/>
  <sheetViews>
    <sheetView view="pageBreakPreview" topLeftCell="A31" zoomScale="64" zoomScaleNormal="75" zoomScalePageLayoutView="64" workbookViewId="0">
      <selection activeCell="E49" sqref="E49"/>
    </sheetView>
  </sheetViews>
  <sheetFormatPr defaultRowHeight="15"/>
  <cols>
    <col min="1" max="1" width="62.7109375" style="1" customWidth="1"/>
    <col min="2" max="2" width="27.28515625" style="2" customWidth="1"/>
    <col min="3" max="3" width="31" style="2" customWidth="1"/>
    <col min="4" max="4" width="29.85546875" style="2" customWidth="1"/>
    <col min="5" max="5" width="27.85546875" style="2" customWidth="1"/>
    <col min="6" max="6" width="32" style="2" customWidth="1"/>
    <col min="7" max="257" width="9.140625" style="2" customWidth="1"/>
    <col min="258" max="1025" width="9.140625" style="3" customWidth="1"/>
  </cols>
  <sheetData>
    <row r="1" spans="1:257" s="4" customFormat="1" ht="23.25">
      <c r="A1" s="190" t="s">
        <v>0</v>
      </c>
      <c r="B1" s="190"/>
      <c r="C1" s="190"/>
      <c r="D1" s="190"/>
      <c r="E1" s="190"/>
      <c r="F1" s="190"/>
    </row>
    <row r="2" spans="1:257" s="4" customFormat="1" ht="23.25">
      <c r="A2" s="5"/>
      <c r="B2" s="5"/>
      <c r="C2" s="5"/>
      <c r="D2" s="5"/>
      <c r="E2" s="5"/>
      <c r="F2" s="5"/>
    </row>
    <row r="3" spans="1:257" s="4" customFormat="1" ht="23.25">
      <c r="A3" s="190" t="s">
        <v>1</v>
      </c>
      <c r="B3" s="190"/>
      <c r="C3" s="190"/>
      <c r="D3" s="190"/>
      <c r="E3" s="190"/>
      <c r="F3" s="190"/>
    </row>
    <row r="4" spans="1:257" s="4" customFormat="1" ht="23.25">
      <c r="A4" s="6"/>
      <c r="B4" s="7"/>
      <c r="C4" s="7"/>
      <c r="D4" s="7"/>
      <c r="E4" s="7"/>
      <c r="F4" s="7"/>
    </row>
    <row r="5" spans="1:257" s="4" customFormat="1" ht="18.75">
      <c r="A5" s="8" t="s">
        <v>2</v>
      </c>
      <c r="B5" s="191" t="s">
        <v>3</v>
      </c>
      <c r="C5" s="191"/>
      <c r="D5" s="191"/>
      <c r="E5" s="191"/>
      <c r="F5" s="191"/>
    </row>
    <row r="6" spans="1:257" s="4" customFormat="1" ht="18.75">
      <c r="A6" s="8"/>
      <c r="B6" s="8"/>
      <c r="C6" s="9"/>
      <c r="D6" s="9"/>
      <c r="E6" s="9"/>
      <c r="F6" s="9"/>
    </row>
    <row r="7" spans="1:257" s="4" customFormat="1" ht="23.25">
      <c r="A7" s="8" t="s">
        <v>4</v>
      </c>
      <c r="B7" s="191" t="s">
        <v>5</v>
      </c>
      <c r="C7" s="191"/>
      <c r="D7" s="10" t="s">
        <v>6</v>
      </c>
      <c r="E7" s="11">
        <v>18397</v>
      </c>
      <c r="F7" s="5"/>
    </row>
    <row r="8" spans="1:257" s="3" customFormat="1" ht="18.75">
      <c r="A8" s="8"/>
      <c r="B8" s="9"/>
      <c r="C8" s="9"/>
      <c r="D8" s="9"/>
      <c r="E8" s="9"/>
      <c r="F8" s="9"/>
      <c r="IW8" s="2"/>
    </row>
    <row r="9" spans="1:257" s="3" customFormat="1" ht="18.75">
      <c r="A9" s="8" t="s">
        <v>7</v>
      </c>
      <c r="B9" s="191" t="s">
        <v>8</v>
      </c>
      <c r="C9" s="191"/>
      <c r="D9" s="191"/>
      <c r="E9" s="191"/>
      <c r="F9" s="191"/>
      <c r="IW9" s="2"/>
    </row>
    <row r="10" spans="1:257" s="3" customFormat="1" ht="18.75">
      <c r="A10" s="8"/>
      <c r="B10" s="8"/>
      <c r="C10" s="8"/>
      <c r="D10" s="9"/>
      <c r="E10" s="9"/>
      <c r="F10" s="9"/>
      <c r="IW10" s="2"/>
    </row>
    <row r="11" spans="1:257" s="3" customFormat="1" ht="18.75">
      <c r="A11" s="8" t="s">
        <v>9</v>
      </c>
      <c r="B11" s="191" t="s">
        <v>10</v>
      </c>
      <c r="C11" s="191"/>
      <c r="D11" s="10" t="s">
        <v>11</v>
      </c>
      <c r="E11" s="191" t="s">
        <v>12</v>
      </c>
      <c r="F11" s="191"/>
      <c r="IW11" s="2"/>
    </row>
    <row r="12" spans="1:257" s="3" customFormat="1" ht="18.75">
      <c r="A12" s="8"/>
      <c r="B12" s="8"/>
      <c r="C12" s="8"/>
      <c r="D12" s="9"/>
      <c r="E12" s="9"/>
      <c r="F12" s="9"/>
      <c r="IW12" s="2"/>
    </row>
    <row r="13" spans="1:257" s="3" customFormat="1" ht="18.75">
      <c r="A13" s="8" t="s">
        <v>13</v>
      </c>
      <c r="B13" s="191" t="s">
        <v>14</v>
      </c>
      <c r="C13" s="191"/>
      <c r="D13" s="9"/>
      <c r="E13" s="9"/>
      <c r="F13" s="9"/>
      <c r="IW13" s="2"/>
    </row>
    <row r="14" spans="1:257" s="3" customFormat="1" ht="18.75">
      <c r="A14" s="8"/>
      <c r="B14" s="9"/>
      <c r="C14" s="9"/>
      <c r="D14" s="9"/>
      <c r="E14" s="9"/>
      <c r="F14" s="9"/>
      <c r="IW14" s="2"/>
    </row>
    <row r="15" spans="1:257" s="3" customFormat="1" ht="18.75">
      <c r="A15" s="8" t="s">
        <v>15</v>
      </c>
      <c r="B15" s="11">
        <v>18397</v>
      </c>
      <c r="C15" s="10" t="s">
        <v>16</v>
      </c>
      <c r="D15" s="11">
        <v>18397</v>
      </c>
      <c r="E15" s="9"/>
      <c r="F15" s="9"/>
      <c r="IW15" s="2"/>
    </row>
    <row r="16" spans="1:257" s="3" customFormat="1" ht="18.75">
      <c r="A16" s="8"/>
      <c r="B16" s="9"/>
      <c r="C16" s="9"/>
      <c r="D16" s="9"/>
      <c r="E16" s="9"/>
      <c r="F16" s="9"/>
      <c r="IW16" s="2"/>
    </row>
    <row r="17" spans="1:257" s="3" customFormat="1" ht="18.75">
      <c r="A17" s="8" t="s">
        <v>17</v>
      </c>
      <c r="B17" s="12">
        <v>1325</v>
      </c>
      <c r="C17" s="10" t="s">
        <v>18</v>
      </c>
      <c r="D17" s="11">
        <v>23914</v>
      </c>
      <c r="E17" s="9"/>
      <c r="F17" s="9"/>
      <c r="IW17" s="2"/>
    </row>
    <row r="18" spans="1:257" s="3" customFormat="1" ht="18.75">
      <c r="A18" s="8"/>
      <c r="B18" s="9"/>
      <c r="C18" s="9"/>
      <c r="D18" s="9"/>
      <c r="E18" s="9"/>
      <c r="F18" s="9"/>
      <c r="IW18" s="2"/>
    </row>
    <row r="19" spans="1:257" s="3" customFormat="1" ht="18.75">
      <c r="A19" s="8" t="s">
        <v>19</v>
      </c>
      <c r="B19" s="12" t="s">
        <v>20</v>
      </c>
      <c r="C19" s="10" t="s">
        <v>16</v>
      </c>
      <c r="D19" s="11">
        <v>42184</v>
      </c>
      <c r="E19" s="9"/>
      <c r="F19" s="9"/>
      <c r="IW19" s="2"/>
    </row>
    <row r="20" spans="1:257" s="3" customFormat="1" ht="18.75">
      <c r="A20" s="8"/>
      <c r="B20" s="9"/>
      <c r="C20" s="9"/>
      <c r="D20" s="9"/>
      <c r="E20" s="9"/>
      <c r="F20" s="9"/>
      <c r="IW20" s="2"/>
    </row>
    <row r="21" spans="1:257" s="3" customFormat="1" ht="93" customHeight="1">
      <c r="A21" s="8" t="s">
        <v>21</v>
      </c>
      <c r="B21" s="192" t="s">
        <v>22</v>
      </c>
      <c r="C21" s="192"/>
      <c r="D21" s="192"/>
      <c r="E21" s="192"/>
      <c r="F21" s="192"/>
      <c r="IW21" s="2"/>
    </row>
    <row r="22" spans="1:257" s="3" customFormat="1" ht="18">
      <c r="A22" s="13"/>
      <c r="B22" s="14"/>
      <c r="C22" s="14"/>
      <c r="D22" s="14"/>
      <c r="E22" s="14"/>
      <c r="F22" s="14"/>
      <c r="IW22" s="2"/>
    </row>
    <row r="23" spans="1:257" s="3" customFormat="1" ht="18.75">
      <c r="A23" s="8" t="s">
        <v>23</v>
      </c>
      <c r="B23" s="193" t="s">
        <v>24</v>
      </c>
      <c r="C23" s="193"/>
      <c r="D23" s="193"/>
      <c r="E23" s="193"/>
      <c r="F23" s="193"/>
      <c r="IW23" s="2"/>
    </row>
    <row r="24" spans="1:257" s="3" customFormat="1" ht="18">
      <c r="A24" s="13"/>
      <c r="B24" s="14"/>
      <c r="C24" s="14"/>
      <c r="D24" s="14"/>
      <c r="E24" s="14"/>
      <c r="F24" s="14"/>
      <c r="IW24" s="2"/>
    </row>
    <row r="25" spans="1:257" s="4" customFormat="1" ht="23.25">
      <c r="A25" s="190" t="s">
        <v>25</v>
      </c>
      <c r="B25" s="190"/>
      <c r="C25" s="190"/>
      <c r="D25" s="190"/>
      <c r="E25" s="190"/>
      <c r="F25" s="190"/>
    </row>
    <row r="26" spans="1:257" s="4" customFormat="1" ht="23.25">
      <c r="A26" s="6"/>
      <c r="B26" s="7"/>
      <c r="C26" s="7"/>
      <c r="D26" s="7"/>
      <c r="E26" s="7"/>
      <c r="F26" s="7"/>
    </row>
    <row r="27" spans="1:257" s="4" customFormat="1" ht="18.75">
      <c r="A27" s="8" t="s">
        <v>26</v>
      </c>
      <c r="B27" s="191" t="s">
        <v>27</v>
      </c>
      <c r="C27" s="191"/>
      <c r="D27" s="191"/>
      <c r="E27" s="191"/>
      <c r="F27" s="191"/>
    </row>
    <row r="28" spans="1:257" s="4" customFormat="1" ht="18.75">
      <c r="A28" s="8"/>
      <c r="B28" s="8"/>
      <c r="C28" s="9"/>
      <c r="D28" s="9"/>
      <c r="E28" s="9"/>
      <c r="F28" s="9"/>
    </row>
    <row r="29" spans="1:257" s="4" customFormat="1" ht="18.75">
      <c r="A29" s="8" t="s">
        <v>28</v>
      </c>
      <c r="B29" s="191" t="s">
        <v>29</v>
      </c>
      <c r="C29" s="191"/>
      <c r="D29" s="10"/>
      <c r="E29" s="10"/>
      <c r="F29" s="10"/>
    </row>
    <row r="30" spans="1:257" s="4" customFormat="1" ht="18.75">
      <c r="A30" s="8"/>
      <c r="B30" s="9"/>
      <c r="C30" s="9"/>
      <c r="D30" s="9"/>
      <c r="E30" s="9"/>
      <c r="F30" s="9"/>
    </row>
    <row r="31" spans="1:257" s="4" customFormat="1" ht="18.75">
      <c r="A31" s="8" t="s">
        <v>30</v>
      </c>
      <c r="B31" s="191" t="s">
        <v>31</v>
      </c>
      <c r="C31" s="191"/>
      <c r="D31" s="191"/>
      <c r="E31" s="191"/>
      <c r="F31" s="191"/>
    </row>
    <row r="32" spans="1:257" s="4" customFormat="1" ht="18.75">
      <c r="A32" s="8"/>
      <c r="B32" s="8"/>
      <c r="C32" s="8"/>
      <c r="D32" s="9"/>
      <c r="E32" s="9"/>
      <c r="F32" s="9"/>
    </row>
    <row r="33" spans="1:257" s="4" customFormat="1" ht="18.75">
      <c r="A33" s="8" t="s">
        <v>32</v>
      </c>
      <c r="B33" s="191" t="s">
        <v>33</v>
      </c>
      <c r="C33" s="191"/>
      <c r="D33" s="10" t="s">
        <v>34</v>
      </c>
      <c r="E33" s="194" t="s">
        <v>35</v>
      </c>
      <c r="F33" s="194"/>
    </row>
    <row r="34" spans="1:257" s="4" customFormat="1" ht="18">
      <c r="A34" s="8"/>
      <c r="B34" s="8"/>
      <c r="C34" s="8"/>
      <c r="D34" s="10"/>
      <c r="E34" s="8"/>
      <c r="F34" s="8"/>
    </row>
    <row r="35" spans="1:257" s="4" customFormat="1" ht="18.75">
      <c r="A35" s="8" t="s">
        <v>36</v>
      </c>
      <c r="B35" s="191" t="s">
        <v>37</v>
      </c>
      <c r="C35" s="191"/>
      <c r="D35" s="10" t="s">
        <v>38</v>
      </c>
      <c r="E35" s="191" t="s">
        <v>39</v>
      </c>
      <c r="F35" s="191"/>
    </row>
    <row r="36" spans="1:257" s="4" customFormat="1" ht="18.75">
      <c r="A36" s="8"/>
      <c r="B36" s="9"/>
      <c r="C36" s="9"/>
      <c r="D36" s="9"/>
      <c r="E36" s="9"/>
      <c r="F36" s="9"/>
    </row>
    <row r="37" spans="1:257" s="3" customFormat="1" ht="18.75">
      <c r="A37" s="8" t="s">
        <v>40</v>
      </c>
      <c r="B37" s="11">
        <v>43516</v>
      </c>
      <c r="C37" s="10" t="s">
        <v>41</v>
      </c>
      <c r="D37" s="11">
        <v>43523</v>
      </c>
      <c r="E37" s="9"/>
      <c r="F37" s="9"/>
      <c r="IW37" s="2"/>
    </row>
    <row r="38" spans="1:257" s="3" customFormat="1" ht="18.75">
      <c r="A38" s="8"/>
      <c r="B38" s="9"/>
      <c r="C38" s="9"/>
      <c r="D38" s="9"/>
      <c r="E38" s="9"/>
      <c r="F38" s="9"/>
      <c r="IW38" s="2"/>
    </row>
    <row r="39" spans="1:257" s="3" customFormat="1" ht="18.75">
      <c r="A39" s="15" t="s">
        <v>42</v>
      </c>
      <c r="B39" s="191" t="s">
        <v>647</v>
      </c>
      <c r="C39" s="191"/>
      <c r="D39" s="9"/>
      <c r="E39" s="9"/>
      <c r="F39" s="9"/>
      <c r="IW39" s="2"/>
    </row>
    <row r="40" spans="1:257" s="3" customFormat="1" ht="18.75">
      <c r="A40" s="8"/>
      <c r="B40" s="9"/>
      <c r="C40" s="9"/>
      <c r="D40" s="9"/>
      <c r="E40" s="9"/>
      <c r="F40" s="9"/>
      <c r="IW40" s="2"/>
    </row>
    <row r="41" spans="1:257" s="3" customFormat="1" ht="35.450000000000003" customHeight="1">
      <c r="A41" s="195" t="s">
        <v>43</v>
      </c>
      <c r="B41" s="195"/>
      <c r="C41" s="195"/>
      <c r="D41" s="195"/>
      <c r="E41" s="195"/>
      <c r="F41" s="195"/>
      <c r="IW41" s="2"/>
    </row>
    <row r="42" spans="1:257" s="3" customFormat="1" ht="18.75">
      <c r="A42" s="8"/>
      <c r="B42" s="9"/>
      <c r="C42" s="9"/>
      <c r="D42" s="9"/>
      <c r="E42" s="9"/>
      <c r="F42" s="9"/>
      <c r="IW42" s="2"/>
    </row>
    <row r="43" spans="1:257" s="3" customFormat="1" ht="18">
      <c r="A43" s="13"/>
      <c r="B43" s="14"/>
      <c r="C43" s="14"/>
      <c r="D43" s="14"/>
      <c r="E43" s="14"/>
      <c r="F43" s="14"/>
      <c r="IW43" s="2"/>
    </row>
    <row r="44" spans="1:257" s="4" customFormat="1" ht="23.25">
      <c r="A44" s="190" t="s">
        <v>44</v>
      </c>
      <c r="B44" s="190"/>
      <c r="C44" s="190"/>
      <c r="D44" s="190"/>
      <c r="E44" s="190"/>
      <c r="F44" s="190"/>
    </row>
    <row r="45" spans="1:257" s="4" customFormat="1" ht="23.25">
      <c r="A45" s="6"/>
      <c r="B45" s="7"/>
      <c r="C45" s="7"/>
      <c r="D45" s="7"/>
      <c r="E45" s="7"/>
      <c r="F45" s="7"/>
    </row>
    <row r="46" spans="1:257" s="4" customFormat="1" ht="18.75">
      <c r="A46" s="8" t="s">
        <v>26</v>
      </c>
      <c r="B46" s="191" t="s">
        <v>648</v>
      </c>
      <c r="C46" s="191"/>
      <c r="D46" s="191"/>
      <c r="E46" s="191"/>
      <c r="F46" s="191"/>
    </row>
    <row r="47" spans="1:257" s="4" customFormat="1" ht="18.75">
      <c r="A47" s="8"/>
      <c r="B47" s="8"/>
      <c r="C47" s="9"/>
      <c r="D47" s="9"/>
      <c r="E47" s="9"/>
      <c r="F47" s="9"/>
    </row>
    <row r="48" spans="1:257" s="3" customFormat="1" ht="18.75">
      <c r="A48" s="8" t="s">
        <v>30</v>
      </c>
      <c r="B48" s="191" t="s">
        <v>45</v>
      </c>
      <c r="C48" s="191"/>
      <c r="D48" s="191"/>
      <c r="E48" s="191"/>
      <c r="F48" s="191"/>
      <c r="IW48" s="2"/>
    </row>
    <row r="49" spans="1:257" s="3" customFormat="1" ht="18.75">
      <c r="A49" s="8"/>
      <c r="B49" s="8"/>
      <c r="C49" s="8"/>
      <c r="D49" s="9"/>
      <c r="E49" s="9"/>
      <c r="F49" s="9"/>
      <c r="IW49" s="2"/>
    </row>
    <row r="50" spans="1:257" s="3" customFormat="1" ht="18.75">
      <c r="A50" s="8" t="s">
        <v>32</v>
      </c>
      <c r="B50" s="191">
        <v>37231767</v>
      </c>
      <c r="C50" s="191"/>
      <c r="D50" s="10" t="s">
        <v>34</v>
      </c>
      <c r="E50" s="191" t="s">
        <v>46</v>
      </c>
      <c r="F50" s="191"/>
      <c r="IW50" s="2"/>
    </row>
    <row r="51" spans="1:257" s="3" customFormat="1" ht="18">
      <c r="A51" s="8"/>
      <c r="B51" s="8"/>
      <c r="C51" s="8"/>
      <c r="D51" s="10"/>
      <c r="E51" s="8"/>
      <c r="F51" s="8"/>
      <c r="IW51" s="2"/>
    </row>
    <row r="52" spans="1:257" s="3" customFormat="1" ht="18.75">
      <c r="A52" s="8" t="s">
        <v>47</v>
      </c>
      <c r="B52" s="191" t="s">
        <v>48</v>
      </c>
      <c r="C52" s="191"/>
      <c r="D52" s="10" t="s">
        <v>49</v>
      </c>
      <c r="E52" s="191" t="s">
        <v>50</v>
      </c>
      <c r="F52" s="191"/>
      <c r="IW52" s="2"/>
    </row>
    <row r="53" spans="1:257" s="3" customFormat="1" ht="18.75">
      <c r="A53" s="8"/>
      <c r="B53" s="9"/>
      <c r="C53" s="9"/>
      <c r="D53" s="9"/>
      <c r="E53" s="9"/>
      <c r="F53" s="9"/>
      <c r="IW53" s="2"/>
    </row>
    <row r="54" spans="1:257" s="3" customFormat="1" ht="18" customHeight="1">
      <c r="A54" s="195" t="s">
        <v>51</v>
      </c>
      <c r="B54" s="195"/>
      <c r="C54" s="195"/>
      <c r="D54" s="195"/>
      <c r="E54" s="195"/>
      <c r="F54" s="195"/>
      <c r="IW54" s="2"/>
    </row>
    <row r="55" spans="1:257" s="3" customFormat="1" ht="18.75">
      <c r="A55" s="8"/>
      <c r="B55" s="9"/>
      <c r="C55" s="9"/>
      <c r="D55" s="9"/>
      <c r="E55" s="9"/>
      <c r="F55" s="9"/>
      <c r="IW55" s="2"/>
    </row>
    <row r="56" spans="1:257" s="3" customFormat="1" ht="18">
      <c r="A56" s="13"/>
      <c r="B56" s="14"/>
      <c r="C56" s="14"/>
      <c r="D56" s="14"/>
      <c r="E56" s="14"/>
      <c r="F56" s="14"/>
      <c r="IW56" s="2"/>
    </row>
    <row r="57" spans="1:257" s="4" customFormat="1" ht="23.25">
      <c r="A57" s="190" t="s">
        <v>52</v>
      </c>
      <c r="B57" s="190"/>
      <c r="C57" s="190"/>
      <c r="D57" s="190"/>
      <c r="E57" s="190"/>
      <c r="F57" s="190"/>
    </row>
    <row r="58" spans="1:257" s="4" customFormat="1" ht="23.25">
      <c r="A58" s="6"/>
      <c r="B58" s="7"/>
      <c r="C58" s="7"/>
      <c r="D58" s="7"/>
      <c r="E58" s="7"/>
      <c r="F58" s="7"/>
    </row>
    <row r="59" spans="1:257" s="4" customFormat="1" ht="18.75">
      <c r="A59" s="8" t="s">
        <v>26</v>
      </c>
      <c r="B59" s="191" t="s">
        <v>53</v>
      </c>
      <c r="C59" s="191"/>
      <c r="D59" s="191"/>
      <c r="E59" s="191"/>
      <c r="F59" s="191"/>
    </row>
    <row r="60" spans="1:257" s="4" customFormat="1" ht="18.75">
      <c r="A60" s="8"/>
      <c r="B60" s="8"/>
      <c r="C60" s="9"/>
      <c r="D60" s="9"/>
      <c r="E60" s="9"/>
      <c r="F60" s="9"/>
    </row>
    <row r="61" spans="1:257" s="4" customFormat="1" ht="18.75">
      <c r="A61" s="8" t="s">
        <v>28</v>
      </c>
      <c r="B61" s="191" t="s">
        <v>54</v>
      </c>
      <c r="C61" s="191"/>
      <c r="D61" s="10"/>
      <c r="E61" s="10"/>
      <c r="F61" s="10"/>
    </row>
    <row r="62" spans="1:257" s="4" customFormat="1" ht="18.75">
      <c r="A62" s="8"/>
      <c r="B62" s="8"/>
      <c r="C62" s="9"/>
      <c r="D62" s="9"/>
      <c r="E62" s="9"/>
      <c r="F62" s="9"/>
    </row>
    <row r="63" spans="1:257" ht="18.75">
      <c r="A63" s="8" t="s">
        <v>30</v>
      </c>
      <c r="B63" s="191" t="s">
        <v>55</v>
      </c>
      <c r="C63" s="191"/>
      <c r="D63" s="191"/>
      <c r="E63" s="191"/>
      <c r="F63" s="191"/>
    </row>
    <row r="64" spans="1:257" ht="18.75">
      <c r="A64" s="8"/>
      <c r="B64" s="8"/>
      <c r="C64" s="8"/>
      <c r="D64" s="9"/>
      <c r="E64" s="9"/>
      <c r="F64" s="9"/>
    </row>
    <row r="65" spans="1:6" ht="18.75">
      <c r="A65" s="8" t="s">
        <v>32</v>
      </c>
      <c r="B65" s="191">
        <v>37024090</v>
      </c>
      <c r="C65" s="191"/>
      <c r="D65" s="10" t="s">
        <v>34</v>
      </c>
      <c r="E65" s="191" t="s">
        <v>56</v>
      </c>
      <c r="F65" s="191"/>
    </row>
    <row r="66" spans="1:6" ht="18">
      <c r="A66" s="8"/>
      <c r="B66" s="8"/>
      <c r="C66" s="8"/>
      <c r="D66" s="10"/>
      <c r="E66" s="8"/>
      <c r="F66" s="8"/>
    </row>
    <row r="67" spans="1:6" ht="18.75">
      <c r="A67" s="8" t="s">
        <v>36</v>
      </c>
      <c r="B67" s="191" t="s">
        <v>57</v>
      </c>
      <c r="C67" s="191"/>
      <c r="D67" s="10" t="s">
        <v>38</v>
      </c>
      <c r="E67" s="191" t="s">
        <v>58</v>
      </c>
      <c r="F67" s="191"/>
    </row>
    <row r="68" spans="1:6" ht="18.75">
      <c r="A68" s="8"/>
      <c r="B68" s="9"/>
      <c r="C68" s="9"/>
      <c r="D68" s="9"/>
      <c r="E68" s="9"/>
      <c r="F68" s="9"/>
    </row>
    <row r="69" spans="1:6" ht="18" customHeight="1">
      <c r="A69" s="195" t="s">
        <v>51</v>
      </c>
      <c r="B69" s="195"/>
      <c r="C69" s="195"/>
      <c r="D69" s="195"/>
      <c r="E69" s="195"/>
      <c r="F69" s="195"/>
    </row>
    <row r="70" spans="1:6" s="8" customFormat="1" ht="18"/>
    <row r="71" spans="1:6" ht="18.75" customHeight="1">
      <c r="A71" s="8" t="s">
        <v>59</v>
      </c>
      <c r="B71" s="196" t="s">
        <v>60</v>
      </c>
      <c r="C71" s="196"/>
      <c r="D71" s="196"/>
      <c r="E71" s="196"/>
      <c r="F71" s="196"/>
    </row>
    <row r="72" spans="1:6" ht="14.25" customHeight="1">
      <c r="A72" s="8"/>
      <c r="B72" s="196"/>
      <c r="C72" s="196"/>
      <c r="D72" s="196"/>
      <c r="E72" s="196"/>
      <c r="F72" s="196"/>
    </row>
    <row r="73" spans="1:6" ht="14.25" customHeight="1">
      <c r="A73" s="8"/>
      <c r="B73" s="196"/>
      <c r="C73" s="196"/>
      <c r="D73" s="196"/>
      <c r="E73" s="196"/>
      <c r="F73" s="196"/>
    </row>
    <row r="74" spans="1:6" ht="14.25" customHeight="1">
      <c r="A74" s="8"/>
      <c r="B74" s="196"/>
      <c r="C74" s="196"/>
      <c r="D74" s="196"/>
      <c r="E74" s="196"/>
      <c r="F74" s="196"/>
    </row>
    <row r="75" spans="1:6" ht="14.25" customHeight="1">
      <c r="A75" s="8"/>
      <c r="B75" s="196"/>
      <c r="C75" s="196"/>
      <c r="D75" s="196"/>
      <c r="E75" s="196"/>
      <c r="F75" s="196"/>
    </row>
    <row r="76" spans="1:6" ht="14.25" customHeight="1">
      <c r="A76" s="8"/>
      <c r="B76" s="196"/>
      <c r="C76" s="196"/>
      <c r="D76" s="196"/>
      <c r="E76" s="196"/>
      <c r="F76" s="196"/>
    </row>
    <row r="77" spans="1:6" ht="14.25" customHeight="1">
      <c r="A77" s="8"/>
      <c r="B77" s="196"/>
      <c r="C77" s="196"/>
      <c r="D77" s="196"/>
      <c r="E77" s="196"/>
      <c r="F77" s="196"/>
    </row>
    <row r="78" spans="1:6" ht="14.25" customHeight="1">
      <c r="A78" s="8"/>
      <c r="B78" s="196"/>
      <c r="C78" s="196"/>
      <c r="D78" s="196"/>
      <c r="E78" s="196"/>
      <c r="F78" s="196"/>
    </row>
    <row r="79" spans="1:6" ht="14.25" customHeight="1">
      <c r="A79" s="8"/>
      <c r="B79" s="196"/>
      <c r="C79" s="196"/>
      <c r="D79" s="196"/>
      <c r="E79" s="196"/>
      <c r="F79" s="196"/>
    </row>
    <row r="80" spans="1:6" ht="14.25" customHeight="1">
      <c r="A80" s="8"/>
      <c r="B80" s="196"/>
      <c r="C80" s="196"/>
      <c r="D80" s="196"/>
      <c r="E80" s="196"/>
      <c r="F80" s="196"/>
    </row>
    <row r="81" spans="1:6" ht="14.25" customHeight="1">
      <c r="A81" s="8"/>
      <c r="B81" s="196"/>
      <c r="C81" s="196"/>
      <c r="D81" s="196"/>
      <c r="E81" s="196"/>
      <c r="F81" s="196"/>
    </row>
    <row r="82" spans="1:6" ht="17.25" customHeight="1">
      <c r="A82" s="8"/>
      <c r="B82" s="196"/>
      <c r="C82" s="196"/>
      <c r="D82" s="196"/>
      <c r="E82" s="196"/>
      <c r="F82" s="196"/>
    </row>
    <row r="83" spans="1:6" ht="18" customHeight="1">
      <c r="A83" s="8"/>
      <c r="B83" s="196"/>
      <c r="C83" s="196"/>
      <c r="D83" s="196"/>
      <c r="E83" s="196"/>
      <c r="F83" s="196"/>
    </row>
    <row r="84" spans="1:6" ht="18.75" customHeight="1">
      <c r="A84" s="8"/>
      <c r="B84" s="196"/>
      <c r="C84" s="196"/>
      <c r="D84" s="196"/>
      <c r="E84" s="196"/>
      <c r="F84" s="196"/>
    </row>
    <row r="85" spans="1:6" ht="18.75" customHeight="1">
      <c r="A85" s="8"/>
      <c r="B85" s="196"/>
      <c r="C85" s="196"/>
      <c r="D85" s="196"/>
      <c r="E85" s="196"/>
      <c r="F85" s="196"/>
    </row>
    <row r="86" spans="1:6" ht="18.75" customHeight="1">
      <c r="A86" s="8"/>
      <c r="B86" s="196"/>
      <c r="C86" s="196"/>
      <c r="D86" s="196"/>
      <c r="E86" s="196"/>
      <c r="F86" s="196"/>
    </row>
    <row r="87" spans="1:6" ht="18.75" customHeight="1">
      <c r="A87" s="8"/>
      <c r="B87" s="196"/>
      <c r="C87" s="196"/>
      <c r="D87" s="196"/>
      <c r="E87" s="196"/>
      <c r="F87" s="196"/>
    </row>
    <row r="88" spans="1:6" ht="18.75" customHeight="1">
      <c r="A88" s="8"/>
      <c r="B88" s="196"/>
      <c r="C88" s="196"/>
      <c r="D88" s="196"/>
      <c r="E88" s="196"/>
      <c r="F88" s="196"/>
    </row>
    <row r="89" spans="1:6" ht="18.75" customHeight="1">
      <c r="A89" s="8"/>
      <c r="B89" s="196"/>
      <c r="C89" s="196"/>
      <c r="D89" s="196"/>
      <c r="E89" s="196"/>
      <c r="F89" s="196"/>
    </row>
    <row r="90" spans="1:6" ht="18.75" customHeight="1">
      <c r="A90" s="8"/>
      <c r="B90" s="196"/>
      <c r="C90" s="196"/>
      <c r="D90" s="196"/>
      <c r="E90" s="196"/>
      <c r="F90" s="196"/>
    </row>
    <row r="91" spans="1:6" ht="18.75" customHeight="1">
      <c r="A91" s="8"/>
      <c r="B91" s="196"/>
      <c r="C91" s="196"/>
      <c r="D91" s="196"/>
      <c r="E91" s="196"/>
      <c r="F91" s="196"/>
    </row>
    <row r="92" spans="1:6" ht="18.75" customHeight="1">
      <c r="A92" s="8"/>
      <c r="B92" s="196"/>
      <c r="C92" s="196"/>
      <c r="D92" s="196"/>
      <c r="E92" s="196"/>
      <c r="F92" s="196"/>
    </row>
    <row r="93" spans="1:6" ht="18.75" customHeight="1">
      <c r="A93" s="8"/>
      <c r="B93" s="196"/>
      <c r="C93" s="196"/>
      <c r="D93" s="196"/>
      <c r="E93" s="196"/>
      <c r="F93" s="196"/>
    </row>
    <row r="94" spans="1:6" ht="18.75" customHeight="1">
      <c r="A94" s="8"/>
      <c r="B94" s="196"/>
      <c r="C94" s="196"/>
      <c r="D94" s="196"/>
      <c r="E94" s="196"/>
      <c r="F94" s="196"/>
    </row>
    <row r="95" spans="1:6" ht="18.75" customHeight="1">
      <c r="A95" s="8"/>
      <c r="B95" s="196"/>
      <c r="C95" s="196"/>
      <c r="D95" s="196"/>
      <c r="E95" s="196"/>
      <c r="F95" s="196"/>
    </row>
    <row r="96" spans="1:6" ht="18.75" customHeight="1">
      <c r="A96" s="8"/>
      <c r="B96" s="196"/>
      <c r="C96" s="196"/>
      <c r="D96" s="196"/>
      <c r="E96" s="196"/>
      <c r="F96" s="196"/>
    </row>
    <row r="97" spans="1:6" ht="18.75" customHeight="1">
      <c r="A97" s="8"/>
      <c r="B97" s="196"/>
      <c r="C97" s="196"/>
      <c r="D97" s="196"/>
      <c r="E97" s="196"/>
      <c r="F97" s="196"/>
    </row>
    <row r="98" spans="1:6" ht="18.75" customHeight="1">
      <c r="A98" s="8"/>
      <c r="B98" s="196"/>
      <c r="C98" s="196"/>
      <c r="D98" s="196"/>
      <c r="E98" s="196"/>
      <c r="F98" s="196"/>
    </row>
    <row r="99" spans="1:6" ht="18.75" customHeight="1">
      <c r="A99" s="8"/>
      <c r="B99" s="196"/>
      <c r="C99" s="196"/>
      <c r="D99" s="196"/>
      <c r="E99" s="196"/>
      <c r="F99" s="196"/>
    </row>
    <row r="100" spans="1:6" ht="18.75" customHeight="1">
      <c r="A100" s="8"/>
      <c r="B100" s="196"/>
      <c r="C100" s="196"/>
      <c r="D100" s="196"/>
      <c r="E100" s="196"/>
      <c r="F100" s="196"/>
    </row>
    <row r="101" spans="1:6" ht="18">
      <c r="A101" s="8"/>
      <c r="B101" s="8"/>
      <c r="C101" s="8"/>
      <c r="D101" s="8"/>
      <c r="E101" s="8"/>
      <c r="F101" s="8"/>
    </row>
  </sheetData>
  <mergeCells count="38">
    <mergeCell ref="B71:F100"/>
    <mergeCell ref="B65:C65"/>
    <mergeCell ref="E65:F65"/>
    <mergeCell ref="B67:C67"/>
    <mergeCell ref="E67:F67"/>
    <mergeCell ref="A69:F69"/>
    <mergeCell ref="A54:F54"/>
    <mergeCell ref="A57:F57"/>
    <mergeCell ref="B59:F59"/>
    <mergeCell ref="B61:C61"/>
    <mergeCell ref="B63:F63"/>
    <mergeCell ref="B46:F46"/>
    <mergeCell ref="B48:F48"/>
    <mergeCell ref="B50:C50"/>
    <mergeCell ref="E50:F50"/>
    <mergeCell ref="B52:C52"/>
    <mergeCell ref="E52:F52"/>
    <mergeCell ref="B35:C35"/>
    <mergeCell ref="E35:F35"/>
    <mergeCell ref="B39:C39"/>
    <mergeCell ref="A41:F41"/>
    <mergeCell ref="A44:F44"/>
    <mergeCell ref="A25:F25"/>
    <mergeCell ref="B27:F27"/>
    <mergeCell ref="B29:C29"/>
    <mergeCell ref="B31:F31"/>
    <mergeCell ref="B33:C33"/>
    <mergeCell ref="E33:F33"/>
    <mergeCell ref="B11:C11"/>
    <mergeCell ref="E11:F11"/>
    <mergeCell ref="B13:C13"/>
    <mergeCell ref="B21:F21"/>
    <mergeCell ref="B23:F23"/>
    <mergeCell ref="A1:F1"/>
    <mergeCell ref="A3:F3"/>
    <mergeCell ref="B5:F5"/>
    <mergeCell ref="B7:C7"/>
    <mergeCell ref="B9:F9"/>
  </mergeCells>
  <pageMargins left="0.51180555555555496" right="0.51180555555555496" top="0.78749999999999998" bottom="0.78749999999999998" header="0.51180555555555496" footer="0.51180555555555496"/>
  <pageSetup paperSize="9" scale="38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80" zoomScaleNormal="100" zoomScaleSheetLayoutView="80" zoomScalePageLayoutView="64" workbookViewId="0">
      <selection activeCell="G14" sqref="G14"/>
    </sheetView>
  </sheetViews>
  <sheetFormatPr defaultRowHeight="15"/>
  <cols>
    <col min="1" max="1" width="9" style="16" customWidth="1"/>
    <col min="2" max="2" width="58.7109375" customWidth="1"/>
    <col min="3" max="3" width="19.140625" customWidth="1"/>
    <col min="4" max="4" width="16.85546875" customWidth="1"/>
    <col min="5" max="5" width="14.5703125" customWidth="1"/>
    <col min="6" max="6" width="18.28515625" customWidth="1"/>
    <col min="7" max="7" width="18.28515625" style="17" customWidth="1"/>
    <col min="8" max="1025" width="8.7109375" customWidth="1"/>
  </cols>
  <sheetData>
    <row r="1" spans="1:7" ht="23.25">
      <c r="A1" s="197" t="s">
        <v>61</v>
      </c>
      <c r="B1" s="197"/>
      <c r="C1" s="197"/>
      <c r="D1" s="197"/>
      <c r="E1" s="197"/>
      <c r="F1" s="197"/>
      <c r="G1" s="197"/>
    </row>
    <row r="3" spans="1:7" ht="30.75" customHeight="1">
      <c r="A3" s="18" t="s">
        <v>62</v>
      </c>
      <c r="B3" s="19" t="s">
        <v>63</v>
      </c>
      <c r="C3" s="19" t="s">
        <v>64</v>
      </c>
      <c r="D3" s="19" t="s">
        <v>65</v>
      </c>
      <c r="E3" s="19" t="s">
        <v>66</v>
      </c>
      <c r="F3" s="20" t="s">
        <v>67</v>
      </c>
      <c r="G3" s="21" t="s">
        <v>68</v>
      </c>
    </row>
    <row r="4" spans="1:7" ht="15.75">
      <c r="A4" s="22">
        <v>1000</v>
      </c>
      <c r="B4" s="23" t="s">
        <v>69</v>
      </c>
      <c r="C4" s="23"/>
      <c r="D4" s="24">
        <f>SUM(D5:D14)</f>
        <v>73810.86</v>
      </c>
      <c r="E4" s="24">
        <f>SUM(E5:E14)</f>
        <v>885730.32000000018</v>
      </c>
      <c r="F4" s="25">
        <f>SUM(F5:F15)</f>
        <v>629346.07000000018</v>
      </c>
      <c r="G4" s="26">
        <f t="shared" ref="G4:G19" si="0">E4-F4</f>
        <v>256384.25</v>
      </c>
    </row>
    <row r="5" spans="1:7" ht="15.75">
      <c r="A5" s="27">
        <v>1001</v>
      </c>
      <c r="B5" s="28" t="s">
        <v>70</v>
      </c>
      <c r="C5" s="29">
        <v>1</v>
      </c>
      <c r="D5" s="30">
        <v>3427.27</v>
      </c>
      <c r="E5" s="30">
        <f t="shared" ref="E5:E14" si="1">D5*12</f>
        <v>41127.24</v>
      </c>
      <c r="F5" s="31">
        <f>SUMIF('ANEXO RP14 COMPLEMENTAR'!$F$27:$F$4969,$B5,'ANEXO RP14 COMPLEMENTAR'!$I$27:$I$4969)</f>
        <v>23625.599999999999</v>
      </c>
      <c r="G5" s="32">
        <f t="shared" si="0"/>
        <v>17501.64</v>
      </c>
    </row>
    <row r="6" spans="1:7" ht="15.75">
      <c r="A6" s="33">
        <v>1002</v>
      </c>
      <c r="B6" s="34" t="s">
        <v>71</v>
      </c>
      <c r="C6" s="35">
        <v>1</v>
      </c>
      <c r="D6" s="36">
        <v>4359.13</v>
      </c>
      <c r="E6" s="30">
        <f t="shared" si="1"/>
        <v>52309.56</v>
      </c>
      <c r="F6" s="31">
        <f>SUMIF('ANEXO RP14 COMPLEMENTAR'!$F$27:$F$4969,$B6,'ANEXO RP14 COMPLEMENTAR'!$I$27:$I$4969)</f>
        <v>36452.58</v>
      </c>
      <c r="G6" s="37">
        <f t="shared" si="0"/>
        <v>15856.979999999996</v>
      </c>
    </row>
    <row r="7" spans="1:7" ht="15.75">
      <c r="A7" s="33">
        <v>1003</v>
      </c>
      <c r="B7" s="34" t="s">
        <v>72</v>
      </c>
      <c r="C7" s="35">
        <v>1</v>
      </c>
      <c r="D7" s="36">
        <v>3676.54</v>
      </c>
      <c r="E7" s="30">
        <f t="shared" si="1"/>
        <v>44118.479999999996</v>
      </c>
      <c r="F7" s="38">
        <f>SUMIF('ANEXO RP14 COMPLEMENTAR'!$F$27:$F$4969,$B7,'ANEXO RP14 COMPLEMENTAR'!$I$27:$I$4969)</f>
        <v>30564.22</v>
      </c>
      <c r="G7" s="37">
        <f t="shared" si="0"/>
        <v>13554.259999999995</v>
      </c>
    </row>
    <row r="8" spans="1:7" ht="15.75">
      <c r="A8" s="33">
        <v>1004</v>
      </c>
      <c r="B8" s="34" t="s">
        <v>73</v>
      </c>
      <c r="C8" s="35">
        <v>1</v>
      </c>
      <c r="D8" s="36">
        <v>1863.78</v>
      </c>
      <c r="E8" s="30">
        <f t="shared" si="1"/>
        <v>22365.360000000001</v>
      </c>
      <c r="F8" s="38">
        <f>SUMIF('ANEXO RP14 COMPLEMENTAR'!$F$27:$F$4969,$B8,'ANEXO RP14 COMPLEMENTAR'!$I$27:$I$4969)</f>
        <v>24418.59</v>
      </c>
      <c r="G8" s="37">
        <f t="shared" si="0"/>
        <v>-2053.2299999999996</v>
      </c>
    </row>
    <row r="9" spans="1:7" ht="15.75">
      <c r="A9" s="33">
        <v>1005</v>
      </c>
      <c r="B9" s="34" t="s">
        <v>74</v>
      </c>
      <c r="C9" s="35">
        <v>1</v>
      </c>
      <c r="D9" s="36">
        <v>2841.11</v>
      </c>
      <c r="E9" s="30">
        <f t="shared" si="1"/>
        <v>34093.32</v>
      </c>
      <c r="F9" s="38">
        <f>SUMIF('ANEXO RP14 COMPLEMENTAR'!$F$27:$F$4969,$B9,'ANEXO RP14 COMPLEMENTAR'!$I$27:$I$4969)</f>
        <v>20987.399999999998</v>
      </c>
      <c r="G9" s="37">
        <f t="shared" si="0"/>
        <v>13105.920000000002</v>
      </c>
    </row>
    <row r="10" spans="1:7" ht="15.75">
      <c r="A10" s="39">
        <v>1006</v>
      </c>
      <c r="B10" s="40" t="s">
        <v>75</v>
      </c>
      <c r="C10" s="41">
        <v>15</v>
      </c>
      <c r="D10" s="42">
        <v>32967.910000000003</v>
      </c>
      <c r="E10" s="30">
        <f t="shared" si="1"/>
        <v>395614.92000000004</v>
      </c>
      <c r="F10" s="38">
        <f>SUMIF('ANEXO RP14 COMPLEMENTAR'!$F$27:$F$4969,$B10,'ANEXO RP14 COMPLEMENTAR'!$I$27:$I$4969)</f>
        <v>230804.07000000018</v>
      </c>
      <c r="G10" s="37">
        <f t="shared" si="0"/>
        <v>164810.84999999986</v>
      </c>
    </row>
    <row r="11" spans="1:7" ht="15.75">
      <c r="A11" s="39">
        <v>1007</v>
      </c>
      <c r="B11" s="40" t="s">
        <v>76</v>
      </c>
      <c r="C11" s="41">
        <v>2</v>
      </c>
      <c r="D11" s="42">
        <v>4263.92</v>
      </c>
      <c r="E11" s="30">
        <f t="shared" si="1"/>
        <v>51167.040000000001</v>
      </c>
      <c r="F11" s="38">
        <f>SUMIF('ANEXO RP14 COMPLEMENTAR'!$F$27:$F$4969,$B11,'ANEXO RP14 COMPLEMENTAR'!$I$27:$I$4969)</f>
        <v>26970.090000000004</v>
      </c>
      <c r="G11" s="37">
        <f t="shared" si="0"/>
        <v>24196.949999999997</v>
      </c>
    </row>
    <row r="12" spans="1:7" ht="15.75">
      <c r="A12" s="39">
        <v>1008</v>
      </c>
      <c r="B12" s="40" t="s">
        <v>77</v>
      </c>
      <c r="C12" s="41">
        <v>6</v>
      </c>
      <c r="D12" s="42">
        <v>12798.89</v>
      </c>
      <c r="E12" s="30">
        <f t="shared" si="1"/>
        <v>153586.68</v>
      </c>
      <c r="F12" s="38">
        <f>SUMIF('ANEXO RP14 COMPLEMENTAR'!$F$27:$F$4969,$B12,'ANEXO RP14 COMPLEMENTAR'!$I$27:$I$4969)</f>
        <v>65076.059999999976</v>
      </c>
      <c r="G12" s="37">
        <f t="shared" si="0"/>
        <v>88510.620000000024</v>
      </c>
    </row>
    <row r="13" spans="1:7" ht="15.75">
      <c r="A13" s="39">
        <v>1009</v>
      </c>
      <c r="B13" s="40" t="s">
        <v>78</v>
      </c>
      <c r="C13" s="41">
        <v>2</v>
      </c>
      <c r="D13" s="42">
        <v>4353.91</v>
      </c>
      <c r="E13" s="30">
        <f t="shared" si="1"/>
        <v>52246.92</v>
      </c>
      <c r="F13" s="38">
        <f>SUMIF('ANEXO RP14 COMPLEMENTAR'!$F$27:$F$4969,$B13,'ANEXO RP14 COMPLEMENTAR'!$I$27:$I$4969)</f>
        <v>40588.049999999988</v>
      </c>
      <c r="G13" s="37">
        <f t="shared" si="0"/>
        <v>11658.87000000001</v>
      </c>
    </row>
    <row r="14" spans="1:7" ht="15.75">
      <c r="A14" s="43">
        <v>1010</v>
      </c>
      <c r="B14" s="34" t="s">
        <v>79</v>
      </c>
      <c r="C14" s="35">
        <v>1</v>
      </c>
      <c r="D14" s="36">
        <v>3258.4</v>
      </c>
      <c r="E14" s="36">
        <f t="shared" si="1"/>
        <v>39100.800000000003</v>
      </c>
      <c r="F14" s="38">
        <f>SUMIF('ANEXO RP14 COMPLEMENTAR'!$F$27:$F$4969,$B14,'ANEXO RP14 COMPLEMENTAR'!$I$27:$I$4969)</f>
        <v>22066.11</v>
      </c>
      <c r="G14" s="44">
        <f t="shared" si="0"/>
        <v>17034.690000000002</v>
      </c>
    </row>
    <row r="15" spans="1:7" ht="15.75">
      <c r="A15" s="43">
        <v>1011</v>
      </c>
      <c r="B15" s="34" t="s">
        <v>80</v>
      </c>
      <c r="C15" s="35"/>
      <c r="D15" s="36"/>
      <c r="E15" s="36"/>
      <c r="F15" s="38">
        <f>SUMIF('ANEXO RP14 COMPLEMENTAR'!$F$27:$F$4969,$B15,'ANEXO RP14 COMPLEMENTAR'!$I$27:$I$4969)</f>
        <v>107793.3</v>
      </c>
      <c r="G15" s="44">
        <f t="shared" si="0"/>
        <v>-107793.3</v>
      </c>
    </row>
    <row r="16" spans="1:7" ht="15.75">
      <c r="A16" s="22">
        <v>2000</v>
      </c>
      <c r="B16" s="23" t="s">
        <v>81</v>
      </c>
      <c r="C16" s="23"/>
      <c r="D16" s="24">
        <f>SUM(D17:D19)</f>
        <v>5854.2</v>
      </c>
      <c r="E16" s="24">
        <f>SUM(E17:E19)</f>
        <v>70250.399999999994</v>
      </c>
      <c r="F16" s="25">
        <f>SUM(F17:F18)</f>
        <v>102465.03</v>
      </c>
      <c r="G16" s="26">
        <f t="shared" si="0"/>
        <v>-32214.630000000005</v>
      </c>
    </row>
    <row r="17" spans="1:7" ht="15.75">
      <c r="A17" s="27">
        <v>2001</v>
      </c>
      <c r="B17" s="28" t="s">
        <v>82</v>
      </c>
      <c r="C17" s="28"/>
      <c r="D17" s="30">
        <v>1391.2</v>
      </c>
      <c r="E17" s="30">
        <f>D17*12</f>
        <v>16694.400000000001</v>
      </c>
      <c r="F17" s="31">
        <f>SUMIF('ANEXO RP14 COMPLEMENTAR'!$F$27:$F$4969,$B17,'ANEXO RP14 COMPLEMENTAR'!$I$27:$I$4969)</f>
        <v>17509.78</v>
      </c>
      <c r="G17" s="32">
        <f t="shared" si="0"/>
        <v>-815.37999999999738</v>
      </c>
    </row>
    <row r="18" spans="1:7" ht="15.75">
      <c r="A18" s="33">
        <v>2002</v>
      </c>
      <c r="B18" s="34" t="s">
        <v>83</v>
      </c>
      <c r="C18" s="34"/>
      <c r="D18" s="36">
        <v>4246</v>
      </c>
      <c r="E18" s="30">
        <f t="shared" ref="E18:E19" si="2">D18*12</f>
        <v>50952</v>
      </c>
      <c r="F18" s="38">
        <f>SUMIF('ANEXO RP14 COMPLEMENTAR'!$F$27:$F$4969,$B18,'ANEXO RP14 COMPLEMENTAR'!$I$27:$I$4969)</f>
        <v>84955.25</v>
      </c>
      <c r="G18" s="37">
        <f t="shared" si="0"/>
        <v>-34003.25</v>
      </c>
    </row>
    <row r="19" spans="1:7" ht="15.75">
      <c r="A19" s="43">
        <v>2003</v>
      </c>
      <c r="B19" s="34" t="s">
        <v>645</v>
      </c>
      <c r="C19" s="34"/>
      <c r="D19" s="36">
        <v>217</v>
      </c>
      <c r="E19" s="30">
        <f t="shared" si="2"/>
        <v>2604</v>
      </c>
      <c r="F19" s="38">
        <f>SUMIF('ANEXO RP14 COMPLEMENTAR'!$F$27:$F$4969,$B19,'ANEXO RP14 COMPLEMENTAR'!$I$27:$I$4969)</f>
        <v>2431</v>
      </c>
      <c r="G19" s="37">
        <f t="shared" si="0"/>
        <v>173</v>
      </c>
    </row>
    <row r="20" spans="1:7" ht="16.5" thickBot="1">
      <c r="A20" s="45">
        <v>3000</v>
      </c>
      <c r="B20" s="46" t="s">
        <v>84</v>
      </c>
      <c r="C20" s="46"/>
      <c r="D20" s="47">
        <f>SUM(D21:D31)</f>
        <v>30868.649999999994</v>
      </c>
      <c r="E20" s="47">
        <f>SUM(E21:E31)</f>
        <v>370423.8</v>
      </c>
      <c r="F20" s="48">
        <f>SUM(F21:F31)</f>
        <v>91245.849999999991</v>
      </c>
      <c r="G20" s="49">
        <f t="shared" ref="G20:G39" si="3">E20-F20</f>
        <v>279177.95</v>
      </c>
    </row>
    <row r="21" spans="1:7" ht="15.75">
      <c r="A21" s="27">
        <v>3001</v>
      </c>
      <c r="B21" s="28" t="s">
        <v>85</v>
      </c>
      <c r="C21" s="28"/>
      <c r="D21" s="30">
        <v>3250.87</v>
      </c>
      <c r="E21" s="30">
        <f t="shared" ref="E21:E31" si="4">D21*12</f>
        <v>39010.44</v>
      </c>
      <c r="F21" s="31">
        <f>SUMIF('ANEXO RP14 COMPLEMENTAR'!$F$27:$F$4969,$B21,'ANEXO RP14 COMPLEMENTAR'!$I$27:$I$4969)</f>
        <v>37887.870000000003</v>
      </c>
      <c r="G21" s="32">
        <f t="shared" si="3"/>
        <v>1122.5699999999997</v>
      </c>
    </row>
    <row r="22" spans="1:7" ht="15.75">
      <c r="A22" s="33">
        <v>3002</v>
      </c>
      <c r="B22" s="34" t="s">
        <v>86</v>
      </c>
      <c r="C22" s="34"/>
      <c r="D22" s="36">
        <v>1292.26</v>
      </c>
      <c r="E22" s="30">
        <f t="shared" si="4"/>
        <v>15507.119999999999</v>
      </c>
      <c r="F22" s="38">
        <f>SUMIF('ANEXO RP14 COMPLEMENTAR'!$F$27:$F$4969,$B22,'ANEXO RP14 COMPLEMENTAR'!$I$27:$I$4969)</f>
        <v>12570.089999999998</v>
      </c>
      <c r="G22" s="37">
        <f t="shared" si="3"/>
        <v>2937.0300000000007</v>
      </c>
    </row>
    <row r="23" spans="1:7" ht="15.75">
      <c r="A23" s="43">
        <v>3003</v>
      </c>
      <c r="B23" s="34" t="s">
        <v>87</v>
      </c>
      <c r="C23" s="34"/>
      <c r="D23" s="36">
        <v>787.58</v>
      </c>
      <c r="E23" s="30">
        <f t="shared" si="4"/>
        <v>9450.9600000000009</v>
      </c>
      <c r="F23" s="38">
        <f>SUMIF('ANEXO RP14 COMPLEMENTAR'!$F$27:$F$4969,$B23,'ANEXO RP14 COMPLEMENTAR'!$I$27:$I$4969)</f>
        <v>4126.5899999999992</v>
      </c>
      <c r="G23" s="44">
        <f t="shared" si="3"/>
        <v>5324.3700000000017</v>
      </c>
    </row>
    <row r="24" spans="1:7" ht="15.75">
      <c r="A24" s="43">
        <v>3004</v>
      </c>
      <c r="B24" s="34" t="s">
        <v>88</v>
      </c>
      <c r="C24" s="34"/>
      <c r="D24" s="36">
        <v>223.94</v>
      </c>
      <c r="E24" s="30">
        <f t="shared" si="4"/>
        <v>2687.2799999999997</v>
      </c>
      <c r="F24" s="38">
        <f>SUMIF('ANEXO RP14 COMPLEMENTAR'!$F$27:$F$4969,$B24,'ANEXO RP14 COMPLEMENTAR'!$I$27:$I$4969)</f>
        <v>6263.8899999999994</v>
      </c>
      <c r="G24" s="44">
        <f t="shared" si="3"/>
        <v>-3576.6099999999997</v>
      </c>
    </row>
    <row r="25" spans="1:7" ht="15.75">
      <c r="A25" s="43">
        <v>3005</v>
      </c>
      <c r="B25" s="34" t="s">
        <v>89</v>
      </c>
      <c r="C25" s="34"/>
      <c r="D25" s="36">
        <v>3108.9</v>
      </c>
      <c r="E25" s="30">
        <f t="shared" si="4"/>
        <v>37306.800000000003</v>
      </c>
      <c r="F25" s="38">
        <f>SUMIF('ANEXO RP14 COMPLEMENTAR'!$F$27:$F$4969,$B25,'ANEXO RP14 COMPLEMENTAR'!$I$27:$I$4969)</f>
        <v>0</v>
      </c>
      <c r="G25" s="44">
        <f t="shared" si="3"/>
        <v>37306.800000000003</v>
      </c>
    </row>
    <row r="26" spans="1:7" ht="15.75">
      <c r="A26" s="43">
        <v>3006</v>
      </c>
      <c r="B26" s="34" t="s">
        <v>90</v>
      </c>
      <c r="C26" s="34"/>
      <c r="D26" s="36">
        <v>2391.96</v>
      </c>
      <c r="E26" s="30">
        <f t="shared" si="4"/>
        <v>28703.52</v>
      </c>
      <c r="F26" s="38">
        <f>SUMIF('ANEXO RP14 COMPLEMENTAR'!$F$27:$F$4969,$B26,'ANEXO RP14 COMPLEMENTAR'!$I$27:$I$4969)</f>
        <v>20880.400000000001</v>
      </c>
      <c r="G26" s="44">
        <f t="shared" si="3"/>
        <v>7823.119999999999</v>
      </c>
    </row>
    <row r="27" spans="1:7" ht="15.75">
      <c r="A27" s="43">
        <v>3007</v>
      </c>
      <c r="B27" s="34" t="s">
        <v>91</v>
      </c>
      <c r="C27" s="34"/>
      <c r="D27" s="36">
        <v>2291</v>
      </c>
      <c r="E27" s="30">
        <f t="shared" si="4"/>
        <v>27492</v>
      </c>
      <c r="F27" s="38">
        <f>SUMIF('ANEXO RP14 COMPLEMENTAR'!$F$27:$F$4969,$B27,'ANEXO RP14 COMPLEMENTAR'!$I$27:$I$4969)</f>
        <v>0</v>
      </c>
      <c r="G27" s="44">
        <f t="shared" si="3"/>
        <v>27492</v>
      </c>
    </row>
    <row r="28" spans="1:7" ht="15.75">
      <c r="A28" s="43">
        <v>3008</v>
      </c>
      <c r="B28" s="34" t="s">
        <v>92</v>
      </c>
      <c r="C28" s="34"/>
      <c r="D28" s="36">
        <v>17108.759999999998</v>
      </c>
      <c r="E28" s="30">
        <f t="shared" si="4"/>
        <v>205305.12</v>
      </c>
      <c r="F28" s="38">
        <f>SUMIF('ANEXO RP14 COMPLEMENTAR'!$F$27:$F$4969,$B28,'ANEXO RP14 COMPLEMENTAR'!$I$27:$I$4969)</f>
        <v>8444</v>
      </c>
      <c r="G28" s="44">
        <f t="shared" si="3"/>
        <v>196861.12</v>
      </c>
    </row>
    <row r="29" spans="1:7" ht="15.75">
      <c r="A29" s="43">
        <v>3009</v>
      </c>
      <c r="B29" s="34" t="s">
        <v>93</v>
      </c>
      <c r="C29" s="34"/>
      <c r="D29" s="36">
        <v>129.53</v>
      </c>
      <c r="E29" s="30">
        <f t="shared" si="4"/>
        <v>1554.3600000000001</v>
      </c>
      <c r="F29" s="38">
        <f>SUMIF('ANEXO RP14 COMPLEMENTAR'!$F$27:$F$4969,$B29,'ANEXO RP14 COMPLEMENTAR'!$I$27:$I$4969)</f>
        <v>818.01</v>
      </c>
      <c r="G29" s="44">
        <f t="shared" si="3"/>
        <v>736.35000000000014</v>
      </c>
    </row>
    <row r="30" spans="1:7" ht="15.75">
      <c r="A30" s="43">
        <v>3010</v>
      </c>
      <c r="B30" s="34" t="s">
        <v>94</v>
      </c>
      <c r="C30" s="34"/>
      <c r="D30" s="36">
        <v>283.85000000000002</v>
      </c>
      <c r="E30" s="30">
        <f t="shared" si="4"/>
        <v>3406.2000000000003</v>
      </c>
      <c r="F30" s="38">
        <f>SUMIF('ANEXO RP14 COMPLEMENTAR'!$F$27:$F$4969,$B30,'ANEXO RP14 COMPLEMENTAR'!$I$27:$I$4969)</f>
        <v>255</v>
      </c>
      <c r="G30" s="44">
        <f t="shared" si="3"/>
        <v>3151.2000000000003</v>
      </c>
    </row>
    <row r="31" spans="1:7" ht="15.75">
      <c r="A31" s="43">
        <v>3011</v>
      </c>
      <c r="B31" s="34"/>
      <c r="C31" s="34"/>
      <c r="D31" s="36"/>
      <c r="E31" s="30">
        <f t="shared" si="4"/>
        <v>0</v>
      </c>
      <c r="F31" s="38">
        <f>SUMIF('ANEXO RP14 COMPLEMENTAR'!$F$27:$F$4969,$B31,'ANEXO RP14 COMPLEMENTAR'!$I$27:$I$4969)</f>
        <v>0</v>
      </c>
      <c r="G31" s="44">
        <f t="shared" si="3"/>
        <v>0</v>
      </c>
    </row>
    <row r="32" spans="1:7" ht="15.75">
      <c r="A32" s="45">
        <v>4000</v>
      </c>
      <c r="B32" s="46" t="s">
        <v>95</v>
      </c>
      <c r="C32" s="46"/>
      <c r="D32" s="47">
        <f>SUM(D33:D39)</f>
        <v>29460.46</v>
      </c>
      <c r="E32" s="47">
        <f>SUM(E33:E39)</f>
        <v>353525.5199999999</v>
      </c>
      <c r="F32" s="48">
        <f>SUM(F33:F40)</f>
        <v>91712.43</v>
      </c>
      <c r="G32" s="49">
        <f t="shared" si="3"/>
        <v>261813.08999999991</v>
      </c>
    </row>
    <row r="33" spans="1:7" ht="15.75">
      <c r="A33" s="27">
        <v>4001</v>
      </c>
      <c r="B33" s="28" t="s">
        <v>96</v>
      </c>
      <c r="C33" s="28"/>
      <c r="D33" s="30">
        <v>14784.74</v>
      </c>
      <c r="E33" s="30">
        <f t="shared" ref="E33:E39" si="5">D33*12</f>
        <v>177416.88</v>
      </c>
      <c r="F33" s="31">
        <f>SUMIF('ANEXO RP14 COMPLEMENTAR'!$F$27:$F$4969,$B33,'ANEXO RP14 COMPLEMENTAR'!$I$27:$I$4969)</f>
        <v>39857.539999999994</v>
      </c>
      <c r="G33" s="32">
        <f t="shared" si="3"/>
        <v>137559.34000000003</v>
      </c>
    </row>
    <row r="34" spans="1:7" ht="15.75">
      <c r="A34" s="33">
        <v>4002</v>
      </c>
      <c r="B34" s="34" t="s">
        <v>97</v>
      </c>
      <c r="C34" s="34"/>
      <c r="D34" s="36">
        <v>8965.58</v>
      </c>
      <c r="E34" s="30">
        <f t="shared" si="5"/>
        <v>107586.95999999999</v>
      </c>
      <c r="F34" s="38">
        <f>SUMIF('ANEXO RP14 COMPLEMENTAR'!$F$27:$F$4969,$B34,'ANEXO RP14 COMPLEMENTAR'!$I$27:$I$4969)</f>
        <v>38376.639999999999</v>
      </c>
      <c r="G34" s="37">
        <f t="shared" si="3"/>
        <v>69210.319999999992</v>
      </c>
    </row>
    <row r="35" spans="1:7" ht="15.75">
      <c r="A35" s="39">
        <v>4003</v>
      </c>
      <c r="B35" s="40" t="s">
        <v>98</v>
      </c>
      <c r="C35" s="40"/>
      <c r="D35" s="42">
        <v>1285.56</v>
      </c>
      <c r="E35" s="30">
        <f t="shared" si="5"/>
        <v>15426.72</v>
      </c>
      <c r="F35" s="38">
        <f>SUMIF('ANEXO RP14 COMPLEMENTAR'!$F$27:$F$4969,$B35,'ANEXO RP14 COMPLEMENTAR'!$I$27:$I$4969)</f>
        <v>2339.25</v>
      </c>
      <c r="G35" s="37">
        <f t="shared" si="3"/>
        <v>13087.47</v>
      </c>
    </row>
    <row r="36" spans="1:7" ht="15.75">
      <c r="A36" s="39">
        <v>4004</v>
      </c>
      <c r="B36" s="40" t="s">
        <v>99</v>
      </c>
      <c r="C36" s="40"/>
      <c r="D36" s="42">
        <v>1586.55</v>
      </c>
      <c r="E36" s="30">
        <f t="shared" si="5"/>
        <v>19038.599999999999</v>
      </c>
      <c r="F36" s="38">
        <f>SUMIF('ANEXO RP14 COMPLEMENTAR'!$F$27:$F$4969,$B36,'ANEXO RP14 COMPLEMENTAR'!$I$27:$I$4969)</f>
        <v>0</v>
      </c>
      <c r="G36" s="37">
        <f t="shared" si="3"/>
        <v>19038.599999999999</v>
      </c>
    </row>
    <row r="37" spans="1:7" ht="15.75">
      <c r="A37" s="39">
        <v>4005</v>
      </c>
      <c r="B37" s="40" t="s">
        <v>100</v>
      </c>
      <c r="C37" s="40"/>
      <c r="D37" s="42">
        <v>625.54999999999995</v>
      </c>
      <c r="E37" s="30">
        <f t="shared" si="5"/>
        <v>7506.5999999999995</v>
      </c>
      <c r="F37" s="38">
        <f>SUMIF('ANEXO RP14 COMPLEMENTAR'!$F$27:$F$4969,$B37,'ANEXO RP14 COMPLEMENTAR'!$I$27:$I$4969)</f>
        <v>0</v>
      </c>
      <c r="G37" s="37">
        <f t="shared" si="3"/>
        <v>7506.5999999999995</v>
      </c>
    </row>
    <row r="38" spans="1:7" ht="15.75">
      <c r="A38" s="39">
        <v>4006</v>
      </c>
      <c r="B38" s="40" t="s">
        <v>101</v>
      </c>
      <c r="C38" s="40"/>
      <c r="D38" s="42">
        <v>1305.73</v>
      </c>
      <c r="E38" s="30">
        <f t="shared" si="5"/>
        <v>15668.76</v>
      </c>
      <c r="F38" s="38">
        <f>SUMIF('ANEXO RP14 COMPLEMENTAR'!$F$27:$F$4969,$B38,'ANEXO RP14 COMPLEMENTAR'!$I$27:$I$4969)</f>
        <v>6501</v>
      </c>
      <c r="G38" s="37">
        <f t="shared" si="3"/>
        <v>9167.76</v>
      </c>
    </row>
    <row r="39" spans="1:7" ht="15.75">
      <c r="A39" s="39">
        <v>4007</v>
      </c>
      <c r="B39" s="40" t="s">
        <v>102</v>
      </c>
      <c r="C39" s="40"/>
      <c r="D39" s="42">
        <v>906.75</v>
      </c>
      <c r="E39" s="50">
        <f t="shared" si="5"/>
        <v>10881</v>
      </c>
      <c r="F39" s="51">
        <f>SUMIF('ANEXO RP14 COMPLEMENTAR'!$F$27:$F$4969,$B39,'ANEXO RP14 COMPLEMENTAR'!$I$27:$I$4969)</f>
        <v>4638</v>
      </c>
      <c r="G39" s="52">
        <f t="shared" si="3"/>
        <v>6243</v>
      </c>
    </row>
    <row r="40" spans="1:7" ht="15.75">
      <c r="A40" s="43">
        <v>4008</v>
      </c>
      <c r="B40" s="34"/>
      <c r="C40" s="34"/>
      <c r="D40" s="36"/>
      <c r="E40" s="36"/>
      <c r="F40" s="36"/>
      <c r="G40" s="53"/>
    </row>
    <row r="41" spans="1:7" ht="16.5" thickBot="1">
      <c r="A41" s="45">
        <v>5000</v>
      </c>
      <c r="B41" s="46"/>
      <c r="C41" s="46"/>
      <c r="D41" s="47">
        <v>0</v>
      </c>
      <c r="E41" s="47">
        <v>0</v>
      </c>
      <c r="F41" s="48">
        <f>SUM(F42:F43)</f>
        <v>0</v>
      </c>
      <c r="G41" s="49">
        <f t="shared" ref="G41:G51" si="6">E41-F41</f>
        <v>0</v>
      </c>
    </row>
    <row r="42" spans="1:7" ht="15.75">
      <c r="A42" s="27">
        <v>5001</v>
      </c>
      <c r="B42" s="28"/>
      <c r="C42" s="28"/>
      <c r="D42" s="30"/>
      <c r="E42" s="30"/>
      <c r="F42" s="31">
        <f>SUMIF('ANEXO RP14 COMPLEMENTAR'!$F$27:$F$4969,$B42,'ANEXO RP14 COMPLEMENTAR'!$I$27:$I$4969)</f>
        <v>0</v>
      </c>
      <c r="G42" s="32">
        <f t="shared" si="6"/>
        <v>0</v>
      </c>
    </row>
    <row r="43" spans="1:7" ht="15.75">
      <c r="A43" s="33">
        <v>5002</v>
      </c>
      <c r="B43" s="34"/>
      <c r="C43" s="34"/>
      <c r="D43" s="36"/>
      <c r="E43" s="36"/>
      <c r="F43" s="38">
        <f>SUMIF('ANEXO RP14 COMPLEMENTAR'!$F$27:$F$4969,$B43,'ANEXO RP14 COMPLEMENTAR'!$I$27:$I$4969)</f>
        <v>0</v>
      </c>
      <c r="G43" s="37">
        <f t="shared" si="6"/>
        <v>0</v>
      </c>
    </row>
    <row r="44" spans="1:7" ht="15.75">
      <c r="A44" s="54"/>
      <c r="B44" s="40"/>
      <c r="C44" s="40"/>
      <c r="D44" s="40"/>
      <c r="E44" s="40"/>
      <c r="F44" s="55"/>
      <c r="G44" s="52">
        <f t="shared" si="6"/>
        <v>0</v>
      </c>
    </row>
    <row r="45" spans="1:7" ht="15.75">
      <c r="A45" s="22">
        <v>6000</v>
      </c>
      <c r="B45" s="23"/>
      <c r="C45" s="23"/>
      <c r="D45" s="24">
        <v>0</v>
      </c>
      <c r="E45" s="24">
        <v>0</v>
      </c>
      <c r="F45" s="25">
        <f>SUM(F46:F47)</f>
        <v>0</v>
      </c>
      <c r="G45" s="26">
        <f t="shared" si="6"/>
        <v>0</v>
      </c>
    </row>
    <row r="46" spans="1:7" ht="15.75">
      <c r="A46" s="27">
        <v>6001</v>
      </c>
      <c r="B46" s="28"/>
      <c r="C46" s="28"/>
      <c r="D46" s="30"/>
      <c r="E46" s="30"/>
      <c r="F46" s="31">
        <f>SUMIF('ANEXO RP14 COMPLEMENTAR'!$F$27:$F$4969,$B46,'ANEXO RP14 COMPLEMENTAR'!$I$27:$I$4969)</f>
        <v>0</v>
      </c>
      <c r="G46" s="32">
        <f t="shared" si="6"/>
        <v>0</v>
      </c>
    </row>
    <row r="47" spans="1:7" ht="15.75">
      <c r="A47" s="33">
        <v>6002</v>
      </c>
      <c r="B47" s="34"/>
      <c r="C47" s="34"/>
      <c r="D47" s="36"/>
      <c r="E47" s="36"/>
      <c r="F47" s="38">
        <f>SUMIF('ANEXO RP14 COMPLEMENTAR'!$F$27:$F$4969,$B47,'ANEXO RP14 COMPLEMENTAR'!$I$27:$I$4969)</f>
        <v>0</v>
      </c>
      <c r="G47" s="37">
        <f t="shared" si="6"/>
        <v>0</v>
      </c>
    </row>
    <row r="48" spans="1:7" ht="15.75">
      <c r="A48" s="54"/>
      <c r="B48" s="40"/>
      <c r="C48" s="40"/>
      <c r="D48" s="40"/>
      <c r="E48" s="40"/>
      <c r="F48" s="55"/>
      <c r="G48" s="52">
        <f t="shared" si="6"/>
        <v>0</v>
      </c>
    </row>
    <row r="49" spans="1:7" ht="15.75">
      <c r="A49" s="22">
        <v>7000</v>
      </c>
      <c r="B49" s="23"/>
      <c r="C49" s="23"/>
      <c r="D49" s="24">
        <v>0</v>
      </c>
      <c r="E49" s="24">
        <v>0</v>
      </c>
      <c r="F49" s="25">
        <f>SUM(F50:F51)</f>
        <v>0</v>
      </c>
      <c r="G49" s="26">
        <f t="shared" si="6"/>
        <v>0</v>
      </c>
    </row>
    <row r="50" spans="1:7" ht="15.75">
      <c r="A50" s="27">
        <v>7001</v>
      </c>
      <c r="B50" s="28"/>
      <c r="C50" s="28"/>
      <c r="D50" s="30"/>
      <c r="E50" s="30"/>
      <c r="F50" s="31">
        <f>SUMIF('ANEXO RP14 COMPLEMENTAR'!$F$27:$F$4969,$B50,'ANEXO RP14 COMPLEMENTAR'!$I$27:$I$4969)</f>
        <v>0</v>
      </c>
      <c r="G50" s="32">
        <f t="shared" si="6"/>
        <v>0</v>
      </c>
    </row>
    <row r="51" spans="1:7" ht="15.75">
      <c r="A51" s="56">
        <v>7002</v>
      </c>
      <c r="B51" s="57"/>
      <c r="C51" s="57"/>
      <c r="D51" s="58"/>
      <c r="E51" s="58"/>
      <c r="F51" s="59">
        <f>SUMIF('ANEXO RP14 COMPLEMENTAR'!$F$27:$F$4969,$B51,'ANEXO RP14 COMPLEMENTAR'!$I$27:$I$4969)</f>
        <v>0</v>
      </c>
      <c r="G51" s="60">
        <f t="shared" si="6"/>
        <v>0</v>
      </c>
    </row>
  </sheetData>
  <mergeCells count="1">
    <mergeCell ref="A1:G1"/>
  </mergeCells>
  <pageMargins left="0.51180555555555496" right="0.51180555555555496" top="0.78749999999999998" bottom="0.78749999999999998" header="0.51180555555555496" footer="0.51180555555555496"/>
  <pageSetup paperSize="9" scale="71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70"/>
  <sheetViews>
    <sheetView tabSelected="1" view="pageBreakPreview" zoomScale="64" zoomScaleNormal="75" zoomScalePageLayoutView="64" workbookViewId="0">
      <selection activeCell="I63" sqref="I63:I64"/>
    </sheetView>
  </sheetViews>
  <sheetFormatPr defaultRowHeight="20.25"/>
  <cols>
    <col min="1" max="1" width="21.85546875" style="61" customWidth="1"/>
    <col min="2" max="2" width="29.85546875" style="62" customWidth="1"/>
    <col min="3" max="3" width="39.85546875" style="63" customWidth="1"/>
    <col min="4" max="4" width="56" style="64" customWidth="1"/>
    <col min="5" max="5" width="11.85546875" style="64" customWidth="1"/>
    <col min="6" max="6" width="31.5703125" style="63" customWidth="1"/>
    <col min="7" max="7" width="5.28515625" style="63" customWidth="1"/>
    <col min="8" max="8" width="37.7109375" style="63" customWidth="1"/>
    <col min="9" max="9" width="18.5703125" style="66" customWidth="1"/>
    <col min="10" max="10" width="19" style="67" customWidth="1"/>
    <col min="11" max="11" width="18.7109375" style="63" customWidth="1"/>
    <col min="12" max="12" width="22.42578125" style="63" customWidth="1"/>
    <col min="13" max="255" width="9" style="63" customWidth="1"/>
    <col min="256" max="1023" width="9" style="115" customWidth="1"/>
    <col min="1024" max="1025" width="8.7109375" style="115" customWidth="1"/>
    <col min="1026" max="16384" width="9.140625" style="115"/>
  </cols>
  <sheetData>
    <row r="1" spans="1:15" s="104" customFormat="1" ht="22.5" customHeight="1">
      <c r="A1" s="198" t="s">
        <v>103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5" s="104" customFormat="1" ht="22.5" customHeight="1">
      <c r="A2" s="198" t="s">
        <v>104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5" s="104" customFormat="1" ht="26.25" customHeight="1">
      <c r="A3" s="198" t="s">
        <v>105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5" s="104" customFormat="1" ht="16.5" customHeight="1">
      <c r="A4" s="105"/>
      <c r="B4" s="105"/>
      <c r="C4" s="106"/>
      <c r="D4" s="107"/>
      <c r="E4" s="107"/>
      <c r="F4" s="106"/>
      <c r="G4" s="106"/>
      <c r="H4" s="106"/>
      <c r="I4" s="106"/>
      <c r="J4" s="108"/>
      <c r="K4" s="106"/>
    </row>
    <row r="5" spans="1:15" s="104" customFormat="1" ht="16.5" customHeight="1">
      <c r="A5" s="199" t="s">
        <v>106</v>
      </c>
      <c r="B5" s="199"/>
      <c r="C5" s="191" t="s">
        <v>107</v>
      </c>
      <c r="D5" s="191"/>
      <c r="E5" s="191"/>
      <c r="F5" s="191"/>
      <c r="G5" s="191"/>
      <c r="H5" s="191"/>
      <c r="I5" s="200"/>
      <c r="J5" s="200"/>
      <c r="K5" s="200"/>
    </row>
    <row r="6" spans="1:15" s="104" customFormat="1" ht="3.75" customHeight="1">
      <c r="A6" s="160"/>
      <c r="B6" s="109"/>
      <c r="C6" s="110"/>
      <c r="D6" s="111"/>
      <c r="E6" s="111"/>
      <c r="F6" s="161"/>
      <c r="G6" s="161"/>
      <c r="H6" s="161"/>
      <c r="I6" s="161"/>
      <c r="J6" s="162"/>
      <c r="K6" s="161"/>
    </row>
    <row r="7" spans="1:15" s="104" customFormat="1" ht="16.5" customHeight="1">
      <c r="A7" s="199" t="s">
        <v>108</v>
      </c>
      <c r="B7" s="199"/>
      <c r="C7" s="201" t="str">
        <f>CADASTRO!B5</f>
        <v>INSTITUIÇÃO ESPÍRITA NOSSO LAR</v>
      </c>
      <c r="D7" s="201"/>
      <c r="E7" s="201"/>
      <c r="F7" s="201"/>
      <c r="G7" s="201"/>
      <c r="H7" s="201"/>
      <c r="I7" s="201"/>
      <c r="J7" s="201"/>
      <c r="K7" s="201"/>
      <c r="L7" s="159"/>
      <c r="M7" s="159"/>
      <c r="N7" s="112"/>
      <c r="O7" s="159"/>
    </row>
    <row r="8" spans="1:15" s="104" customFormat="1" ht="3.75" customHeight="1">
      <c r="A8" s="160"/>
      <c r="B8" s="109"/>
      <c r="C8" s="113"/>
      <c r="D8" s="111"/>
      <c r="E8" s="111"/>
      <c r="F8" s="113"/>
      <c r="G8" s="113"/>
      <c r="H8" s="113"/>
      <c r="I8" s="113"/>
      <c r="J8" s="114"/>
      <c r="K8" s="113"/>
    </row>
    <row r="9" spans="1:15" ht="16.5" customHeight="1">
      <c r="A9" s="199" t="s">
        <v>4</v>
      </c>
      <c r="B9" s="199"/>
      <c r="C9" s="201" t="str">
        <f>CADASTRO!B7</f>
        <v>45.308.178/0001-32</v>
      </c>
      <c r="D9" s="201"/>
      <c r="E9" s="201"/>
      <c r="F9" s="201"/>
      <c r="G9" s="201"/>
      <c r="H9" s="201"/>
      <c r="I9" s="201"/>
      <c r="J9" s="201"/>
      <c r="K9" s="201"/>
    </row>
    <row r="10" spans="1:15" ht="3.75" customHeight="1">
      <c r="A10" s="160"/>
      <c r="B10" s="116"/>
      <c r="C10" s="111"/>
      <c r="D10" s="111"/>
      <c r="E10" s="111"/>
      <c r="F10" s="110"/>
      <c r="G10" s="117"/>
      <c r="H10" s="117"/>
      <c r="I10" s="117"/>
      <c r="J10" s="118"/>
      <c r="K10" s="117"/>
    </row>
    <row r="11" spans="1:15" ht="16.5" customHeight="1">
      <c r="A11" s="199" t="s">
        <v>7</v>
      </c>
      <c r="B11" s="199"/>
      <c r="C11" s="191" t="str">
        <f>CADASTRO!B9</f>
        <v>AV: AMÉLIA ANTUNES PINHEIRO Nº1123 - NOSSA SENHORA DAS GRAÇAS CEP:14401-043</v>
      </c>
      <c r="D11" s="191"/>
      <c r="E11" s="191"/>
      <c r="F11" s="191"/>
      <c r="G11" s="191"/>
      <c r="H11" s="191"/>
      <c r="I11" s="191"/>
      <c r="J11" s="191"/>
      <c r="K11" s="191"/>
    </row>
    <row r="12" spans="1:15" ht="3.75" customHeight="1">
      <c r="A12" s="160"/>
      <c r="B12" s="109"/>
      <c r="C12" s="111"/>
      <c r="D12" s="111"/>
      <c r="E12" s="111"/>
      <c r="F12" s="111"/>
      <c r="G12" s="111"/>
      <c r="H12" s="111"/>
      <c r="I12" s="111"/>
      <c r="J12" s="119"/>
      <c r="K12" s="111"/>
    </row>
    <row r="13" spans="1:15" ht="16.5" customHeight="1">
      <c r="A13" s="199" t="s">
        <v>109</v>
      </c>
      <c r="B13" s="199"/>
      <c r="C13" s="191" t="str">
        <f>CADASTRO!B27</f>
        <v>FERNANDO AURELIO VIEIRA</v>
      </c>
      <c r="D13" s="191"/>
      <c r="E13" s="191"/>
      <c r="F13" s="191"/>
      <c r="G13" s="191"/>
      <c r="H13" s="191"/>
      <c r="I13" s="191"/>
      <c r="J13" s="191"/>
      <c r="K13" s="191"/>
    </row>
    <row r="14" spans="1:15" ht="3.75" customHeight="1">
      <c r="A14" s="160"/>
      <c r="B14" s="109"/>
      <c r="C14" s="110"/>
      <c r="D14" s="160"/>
      <c r="E14" s="111"/>
      <c r="F14" s="111"/>
      <c r="G14" s="111"/>
      <c r="H14" s="111"/>
      <c r="I14" s="111"/>
      <c r="J14" s="119"/>
      <c r="K14" s="111"/>
    </row>
    <row r="15" spans="1:15" ht="16.5" customHeight="1">
      <c r="A15" s="199" t="s">
        <v>36</v>
      </c>
      <c r="B15" s="199"/>
      <c r="C15" s="191" t="str">
        <f>CADASTRO!B35</f>
        <v>039.438.048-79</v>
      </c>
      <c r="D15" s="191"/>
      <c r="E15" s="120"/>
      <c r="F15" s="117"/>
      <c r="G15" s="117"/>
      <c r="H15" s="117"/>
      <c r="I15" s="117"/>
      <c r="J15" s="118"/>
      <c r="K15" s="117"/>
    </row>
    <row r="16" spans="1:15" ht="3.75" customHeight="1">
      <c r="A16" s="160"/>
      <c r="B16" s="116"/>
      <c r="C16" s="111"/>
      <c r="D16" s="111"/>
      <c r="E16" s="120"/>
      <c r="F16" s="117"/>
      <c r="G16" s="117"/>
      <c r="H16" s="117"/>
      <c r="I16" s="117"/>
      <c r="J16" s="118"/>
      <c r="K16" s="117"/>
    </row>
    <row r="17" spans="1:11" ht="42.75" customHeight="1">
      <c r="A17" s="199" t="s">
        <v>110</v>
      </c>
      <c r="B17" s="199"/>
      <c r="C17" s="202" t="str">
        <f>CADASTRO!B21</f>
        <v>PARCERIA ESTABELECIDA PELA ADMINISTRAÇÃO PUBLICA COM A ENTIDADE PARA EXECUÇÃO DO SERVIÇO DE ACOLHIMENTO INSTITUCIONAL - MODALIDADE ABRIGO INSTITUCIONAL PARA IDOSOS - PROTEÇÃO SOCIAL ESPECIAL DE ALTA COMPLEXIBILIDADE.</v>
      </c>
      <c r="D17" s="202"/>
      <c r="E17" s="202"/>
      <c r="F17" s="202"/>
      <c r="G17" s="202"/>
      <c r="H17" s="202"/>
      <c r="I17" s="202"/>
      <c r="J17" s="202"/>
      <c r="K17" s="202"/>
    </row>
    <row r="18" spans="1:11" ht="3.75" customHeight="1">
      <c r="A18" s="160"/>
      <c r="B18" s="116"/>
      <c r="C18" s="111"/>
      <c r="D18" s="111"/>
      <c r="E18" s="111"/>
      <c r="F18" s="111"/>
      <c r="G18" s="111"/>
      <c r="H18" s="111"/>
      <c r="I18" s="111"/>
      <c r="J18" s="119"/>
      <c r="K18" s="111"/>
    </row>
    <row r="19" spans="1:11" ht="50.25" customHeight="1">
      <c r="A19" s="160" t="s">
        <v>111</v>
      </c>
      <c r="B19" s="116"/>
      <c r="C19" s="203" t="str">
        <f>CADASTRO!B23</f>
        <v xml:space="preserve">ATENDIMENTO EM PERIODO INTEGRAL OFERTADO A 50 IDOSAS COM 60 ANOS OU MAIS, POR EQUIPE QUALIFICADA INTER E MULTIDISCIPLINAR QUE PROMOVERAM CONDIÇÕES FAVORAVEIS DE MELHOR QUALIDADE DE VIDA PARA AS IDOSAS. </v>
      </c>
      <c r="D19" s="203"/>
      <c r="E19" s="203"/>
      <c r="F19" s="203"/>
      <c r="G19" s="203"/>
      <c r="H19" s="203"/>
      <c r="I19" s="203"/>
      <c r="J19" s="203"/>
      <c r="K19" s="203"/>
    </row>
    <row r="20" spans="1:11" ht="11.25" customHeight="1">
      <c r="A20" s="160"/>
      <c r="B20" s="116"/>
      <c r="C20" s="111"/>
      <c r="D20" s="111"/>
      <c r="E20" s="111"/>
      <c r="F20" s="111"/>
      <c r="G20" s="111"/>
      <c r="H20" s="111"/>
      <c r="I20" s="111"/>
      <c r="J20" s="119"/>
      <c r="K20" s="111"/>
    </row>
    <row r="21" spans="1:11" ht="16.5" customHeight="1">
      <c r="A21" s="199" t="s">
        <v>112</v>
      </c>
      <c r="B21" s="199"/>
      <c r="C21" s="159">
        <v>2019</v>
      </c>
      <c r="D21" s="12"/>
      <c r="E21" s="200"/>
      <c r="F21" s="200"/>
      <c r="G21" s="200"/>
      <c r="H21" s="200"/>
      <c r="I21" s="200"/>
      <c r="J21" s="204"/>
      <c r="K21" s="204"/>
    </row>
    <row r="22" spans="1:11" ht="3.75" customHeight="1">
      <c r="A22" s="160"/>
      <c r="B22" s="116"/>
      <c r="C22" s="111"/>
      <c r="D22" s="111"/>
      <c r="E22" s="111"/>
      <c r="F22" s="161"/>
      <c r="G22" s="161"/>
      <c r="H22" s="161"/>
      <c r="I22" s="161"/>
      <c r="J22" s="162"/>
      <c r="K22" s="161"/>
    </row>
    <row r="23" spans="1:11" ht="16.5" customHeight="1">
      <c r="A23" s="199" t="s">
        <v>113</v>
      </c>
      <c r="B23" s="199"/>
      <c r="C23" s="191" t="s">
        <v>114</v>
      </c>
      <c r="D23" s="191"/>
      <c r="E23" s="191"/>
      <c r="F23" s="191"/>
      <c r="G23" s="191"/>
      <c r="H23" s="200"/>
      <c r="I23" s="200"/>
      <c r="J23" s="200"/>
      <c r="K23" s="200"/>
    </row>
    <row r="24" spans="1:11" ht="3.75" customHeight="1">
      <c r="A24" s="110"/>
      <c r="B24" s="109"/>
      <c r="C24" s="111"/>
      <c r="D24" s="111"/>
      <c r="E24" s="111"/>
      <c r="F24" s="111"/>
      <c r="G24" s="111"/>
      <c r="H24" s="161"/>
      <c r="I24" s="161"/>
      <c r="J24" s="162"/>
      <c r="K24" s="161"/>
    </row>
    <row r="25" spans="1:11" ht="16.5" customHeight="1" thickBot="1">
      <c r="A25" s="121"/>
      <c r="B25" s="121"/>
      <c r="C25" s="122"/>
      <c r="D25" s="123"/>
      <c r="E25" s="123"/>
      <c r="F25" s="122"/>
      <c r="G25" s="122"/>
      <c r="H25" s="122"/>
      <c r="I25" s="122"/>
      <c r="J25" s="124"/>
      <c r="K25" s="122"/>
    </row>
    <row r="26" spans="1:11" s="129" customFormat="1" ht="73.5" customHeight="1" thickBot="1">
      <c r="A26" s="125" t="s">
        <v>115</v>
      </c>
      <c r="B26" s="125" t="s">
        <v>116</v>
      </c>
      <c r="C26" s="126" t="s">
        <v>117</v>
      </c>
      <c r="D26" s="126" t="s">
        <v>118</v>
      </c>
      <c r="E26" s="127" t="s">
        <v>119</v>
      </c>
      <c r="F26" s="125" t="s">
        <v>120</v>
      </c>
      <c r="G26" s="125"/>
      <c r="H26" s="125" t="s">
        <v>121</v>
      </c>
      <c r="I26" s="126" t="s">
        <v>122</v>
      </c>
      <c r="J26" s="128" t="s">
        <v>123</v>
      </c>
      <c r="K26" s="126" t="s">
        <v>124</v>
      </c>
    </row>
    <row r="27" spans="1:11" s="75" customFormat="1" ht="41.25" customHeight="1" thickBot="1">
      <c r="A27" s="132">
        <v>43466</v>
      </c>
      <c r="B27" s="133" t="s">
        <v>125</v>
      </c>
      <c r="C27" s="134">
        <v>43776517000180</v>
      </c>
      <c r="D27" s="135" t="s">
        <v>126</v>
      </c>
      <c r="E27" s="136">
        <v>3002</v>
      </c>
      <c r="F27" s="137" t="str">
        <f>VLOOKUP($E27:$E$4969,'PLANO DE APLICAÇÃO'!$A$4:$B$1013,2,0)</f>
        <v>ÁGUA E ESGOTO</v>
      </c>
      <c r="G27" s="138">
        <v>11</v>
      </c>
      <c r="H27" s="72" t="str">
        <f>IF(G27=1,'ANEXO RP14'!$A$51,(IF(G27=2,'ANEXO RP14'!$A$52,(IF(G27=3,'ANEXO RP14'!$A$53,(IF(G27=4,'ANEXO RP14'!$A$54,(IF(G27=5,'ANEXO RP14'!$A$55,(IF(G27=6,'ANEXO RP14'!$A$56,(IF(G27=7,'ANEXO RP14'!$A$57,(IF(G27=8,'ANEXO RP14'!$A$58,(IF(G27=9,'ANEXO RP14'!$A$59,(IF(G27=10,'ANEXO RP14'!$A$60,(IF(G27=11,'ANEXO RP14'!$A$61,(IF(G27=12,'ANEXO RP14'!$A$62,(IF(G27=13,'ANEXO RP14'!$A$63,(IF(G27=14,'ANEXO RP14'!$A$64,(IF(G27=15,'ANEXO RP14'!$A$65,(IF(G27=16,'ANEXO RP14'!$A$66," ")))))))))))))))))))))))))))))))</f>
        <v>Utilidades públicas (7)</v>
      </c>
      <c r="I27" s="139">
        <v>716.83</v>
      </c>
      <c r="J27" s="140">
        <v>43542</v>
      </c>
      <c r="K27" s="141" t="s">
        <v>127</v>
      </c>
    </row>
    <row r="28" spans="1:11" s="75" customFormat="1" ht="41.25" customHeight="1" thickBot="1">
      <c r="A28" s="132">
        <v>43478</v>
      </c>
      <c r="B28" s="133" t="s">
        <v>128</v>
      </c>
      <c r="C28" s="134">
        <v>66989955000121</v>
      </c>
      <c r="D28" s="135" t="s">
        <v>129</v>
      </c>
      <c r="E28" s="136">
        <v>1011</v>
      </c>
      <c r="F28" s="137" t="str">
        <f>VLOOKUP($E28:$E$4969,'PLANO DE APLICAÇÃO'!$A$4:$B$1013,2,0)</f>
        <v xml:space="preserve">ENCARGOS GERAIS </v>
      </c>
      <c r="G28" s="138">
        <v>1</v>
      </c>
      <c r="H28" s="72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Recursos humanos (5)</v>
      </c>
      <c r="I28" s="139">
        <v>378</v>
      </c>
      <c r="J28" s="140">
        <v>43502</v>
      </c>
      <c r="K28" s="141">
        <v>20603</v>
      </c>
    </row>
    <row r="29" spans="1:11" s="75" customFormat="1" ht="41.25" customHeight="1" thickBot="1">
      <c r="A29" s="132">
        <v>43481</v>
      </c>
      <c r="B29" s="142" t="s">
        <v>130</v>
      </c>
      <c r="C29" s="134" t="s">
        <v>131</v>
      </c>
      <c r="D29" s="135" t="s">
        <v>132</v>
      </c>
      <c r="E29" s="136">
        <v>4002</v>
      </c>
      <c r="F29" s="137" t="str">
        <f>VLOOKUP($E29:$E$4969,'PLANO DE APLICAÇÃO'!$A$4:$B$1013,2,0)</f>
        <v>MATERIAL DE LIMPEZA E HIGIÊNE PESSOAL</v>
      </c>
      <c r="G29" s="138">
        <v>6</v>
      </c>
      <c r="H29" s="72" t="str">
        <f>IF(G29=1,'ANEXO RP14'!$A$51,(IF(G29=2,'ANEXO RP14'!$A$52,(IF(G29=3,'ANEXO RP14'!$A$53,(IF(G29=4,'ANEXO RP14'!$A$54,(IF(G29=5,'ANEXO RP14'!$A$55,(IF(G29=6,'ANEXO RP14'!$A$56,(IF(G29=7,'ANEXO RP14'!$A$57,(IF(G29=8,'ANEXO RP14'!$A$58,(IF(G29=9,'ANEXO RP14'!$A$59,(IF(G29=10,'ANEXO RP14'!$A$60,(IF(G29=11,'ANEXO RP14'!$A$61,(IF(G29=12,'ANEXO RP14'!$A$62,(IF(G29=13,'ANEXO RP14'!$A$63,(IF(G29=14,'ANEXO RP14'!$A$64,(IF(G29=15,'ANEXO RP14'!$A$65,(IF(G29=16,'ANEXO RP14'!$A$66," ")))))))))))))))))))))))))))))))</f>
        <v>Outros materiais de consumo</v>
      </c>
      <c r="I29" s="139">
        <v>1949.53</v>
      </c>
      <c r="J29" s="140">
        <v>43502</v>
      </c>
      <c r="K29" s="141">
        <v>20608</v>
      </c>
    </row>
    <row r="30" spans="1:11" s="75" customFormat="1" ht="41.25" customHeight="1" thickBot="1">
      <c r="A30" s="132">
        <v>43486</v>
      </c>
      <c r="B30" s="142" t="s">
        <v>133</v>
      </c>
      <c r="C30" s="134">
        <v>28882763000122</v>
      </c>
      <c r="D30" s="135" t="s">
        <v>134</v>
      </c>
      <c r="E30" s="136">
        <v>3006</v>
      </c>
      <c r="F30" s="137" t="str">
        <f>VLOOKUP($E30:$E$4969,'PLANO DE APLICAÇÃO'!$A$4:$B$1013,2,0)</f>
        <v>ASSISTÊNCIA CONTÁBIL</v>
      </c>
      <c r="G30" s="138">
        <v>8</v>
      </c>
      <c r="H30" s="72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Outros serviços de terceiros</v>
      </c>
      <c r="I30" s="139">
        <v>2576.1</v>
      </c>
      <c r="J30" s="140">
        <v>43502</v>
      </c>
      <c r="K30" s="141">
        <v>20604</v>
      </c>
    </row>
    <row r="31" spans="1:11" s="75" customFormat="1" ht="41.25" customHeight="1" thickBot="1">
      <c r="A31" s="132">
        <v>43491</v>
      </c>
      <c r="B31" s="142" t="s">
        <v>135</v>
      </c>
      <c r="C31" s="134">
        <v>74298134000177</v>
      </c>
      <c r="D31" s="135" t="s">
        <v>136</v>
      </c>
      <c r="E31" s="136">
        <v>4002</v>
      </c>
      <c r="F31" s="137" t="str">
        <f>VLOOKUP($E31:$E$4969,'PLANO DE APLICAÇÃO'!$A$4:$B$1013,2,0)</f>
        <v>MATERIAL DE LIMPEZA E HIGIÊNE PESSOAL</v>
      </c>
      <c r="G31" s="138">
        <v>6</v>
      </c>
      <c r="H31" s="72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Outros materiais de consumo</v>
      </c>
      <c r="I31" s="139">
        <v>1738.52</v>
      </c>
      <c r="J31" s="140">
        <v>43516</v>
      </c>
      <c r="K31" s="141">
        <v>22002</v>
      </c>
    </row>
    <row r="32" spans="1:11" s="75" customFormat="1" ht="41.25" customHeight="1" thickBot="1">
      <c r="A32" s="132">
        <v>43495</v>
      </c>
      <c r="B32" s="142" t="s">
        <v>137</v>
      </c>
      <c r="C32" s="134">
        <v>65790610000181</v>
      </c>
      <c r="D32" s="135" t="s">
        <v>138</v>
      </c>
      <c r="E32" s="136">
        <v>4001</v>
      </c>
      <c r="F32" s="137" t="str">
        <f>VLOOKUP($E32:$E$4969,'PLANO DE APLICAÇÃO'!$A$4:$B$1013,2,0)</f>
        <v>GÊNEROS ALIMENTÍCIOS</v>
      </c>
      <c r="G32" s="138">
        <v>5</v>
      </c>
      <c r="H32" s="72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Gêneros alimentícios</v>
      </c>
      <c r="I32" s="139">
        <v>745.8</v>
      </c>
      <c r="J32" s="140">
        <v>43502</v>
      </c>
      <c r="K32" s="141">
        <v>20609</v>
      </c>
    </row>
    <row r="33" spans="1:11" s="75" customFormat="1" ht="41.25" customHeight="1" thickBot="1">
      <c r="A33" s="132">
        <v>43496</v>
      </c>
      <c r="B33" s="142" t="s">
        <v>139</v>
      </c>
      <c r="C33" s="134">
        <v>29772226855</v>
      </c>
      <c r="D33" s="135" t="s">
        <v>140</v>
      </c>
      <c r="E33" s="136">
        <v>1006</v>
      </c>
      <c r="F33" s="137" t="str">
        <f>VLOOKUP($E33:$E$4969,'PLANO DE APLICAÇÃO'!$A$4:$B$1013,2,0)</f>
        <v>CUIDADOR SOCIAL</v>
      </c>
      <c r="G33" s="138">
        <v>1</v>
      </c>
      <c r="H33" s="72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Recursos humanos (5)</v>
      </c>
      <c r="I33" s="139">
        <v>89.54</v>
      </c>
      <c r="J33" s="140">
        <v>43502</v>
      </c>
      <c r="K33" s="134" t="s">
        <v>127</v>
      </c>
    </row>
    <row r="34" spans="1:11" s="75" customFormat="1" ht="41.25" customHeight="1" thickBot="1">
      <c r="A34" s="132">
        <v>43496</v>
      </c>
      <c r="B34" s="142" t="s">
        <v>139</v>
      </c>
      <c r="C34" s="134">
        <v>14833799812</v>
      </c>
      <c r="D34" s="135" t="s">
        <v>141</v>
      </c>
      <c r="E34" s="136">
        <v>1006</v>
      </c>
      <c r="F34" s="137" t="str">
        <f>VLOOKUP($E34:$E$4969,'PLANO DE APLICAÇÃO'!$A$4:$B$1013,2,0)</f>
        <v>CUIDADOR SOCIAL</v>
      </c>
      <c r="G34" s="138">
        <v>1</v>
      </c>
      <c r="H34" s="72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Recursos humanos (5)</v>
      </c>
      <c r="I34" s="139">
        <v>55.52</v>
      </c>
      <c r="J34" s="140">
        <v>43502</v>
      </c>
      <c r="K34" s="141" t="s">
        <v>127</v>
      </c>
    </row>
    <row r="35" spans="1:11" s="75" customFormat="1" ht="41.25" customHeight="1" thickBot="1">
      <c r="A35" s="132">
        <v>43496</v>
      </c>
      <c r="B35" s="142" t="s">
        <v>139</v>
      </c>
      <c r="C35" s="134">
        <v>3508810577</v>
      </c>
      <c r="D35" s="135" t="s">
        <v>142</v>
      </c>
      <c r="E35" s="136">
        <v>1006</v>
      </c>
      <c r="F35" s="137" t="str">
        <f>VLOOKUP($E35:$E$4969,'PLANO DE APLICAÇÃO'!$A$4:$B$1013,2,0)</f>
        <v>CUIDADOR SOCIAL</v>
      </c>
      <c r="G35" s="138">
        <v>1</v>
      </c>
      <c r="H35" s="72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Recursos humanos (5)</v>
      </c>
      <c r="I35" s="139">
        <v>656.81</v>
      </c>
      <c r="J35" s="140">
        <v>43502</v>
      </c>
      <c r="K35" s="134" t="s">
        <v>127</v>
      </c>
    </row>
    <row r="36" spans="1:11" s="75" customFormat="1" ht="41.25" customHeight="1" thickBot="1">
      <c r="A36" s="132">
        <v>43496</v>
      </c>
      <c r="B36" s="142" t="s">
        <v>139</v>
      </c>
      <c r="C36" s="134">
        <v>31137795883</v>
      </c>
      <c r="D36" s="135" t="s">
        <v>143</v>
      </c>
      <c r="E36" s="136">
        <v>1006</v>
      </c>
      <c r="F36" s="137" t="str">
        <f>VLOOKUP($E36:$E$4969,'PLANO DE APLICAÇÃO'!$A$4:$B$1013,2,0)</f>
        <v>CUIDADOR SOCIAL</v>
      </c>
      <c r="G36" s="138">
        <v>1</v>
      </c>
      <c r="H36" s="72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Recursos humanos (5)</v>
      </c>
      <c r="I36" s="139">
        <v>1192.76</v>
      </c>
      <c r="J36" s="140">
        <v>43502</v>
      </c>
      <c r="K36" s="134" t="s">
        <v>127</v>
      </c>
    </row>
    <row r="37" spans="1:11" s="75" customFormat="1" ht="41.25" customHeight="1" thickBot="1">
      <c r="A37" s="132">
        <v>43496</v>
      </c>
      <c r="B37" s="142" t="s">
        <v>139</v>
      </c>
      <c r="C37" s="134">
        <v>38110459897</v>
      </c>
      <c r="D37" s="135" t="s">
        <v>144</v>
      </c>
      <c r="E37" s="136">
        <v>1006</v>
      </c>
      <c r="F37" s="137" t="str">
        <f>VLOOKUP($E37:$E$4969,'PLANO DE APLICAÇÃO'!$A$4:$B$1013,2,0)</f>
        <v>CUIDADOR SOCIAL</v>
      </c>
      <c r="G37" s="138">
        <v>1</v>
      </c>
      <c r="H37" s="72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39">
        <v>691.81</v>
      </c>
      <c r="J37" s="140">
        <v>43502</v>
      </c>
      <c r="K37" s="134" t="s">
        <v>127</v>
      </c>
    </row>
    <row r="38" spans="1:11" s="75" customFormat="1" ht="41.25" customHeight="1" thickBot="1">
      <c r="A38" s="132">
        <v>43496</v>
      </c>
      <c r="B38" s="142" t="s">
        <v>139</v>
      </c>
      <c r="C38" s="134">
        <v>33313773842</v>
      </c>
      <c r="D38" s="135" t="s">
        <v>145</v>
      </c>
      <c r="E38" s="136">
        <v>1005</v>
      </c>
      <c r="F38" s="137" t="str">
        <f>VLOOKUP($E38:$E$4969,'PLANO DE APLICAÇÃO'!$A$4:$B$1013,2,0)</f>
        <v>AUXILIAR ADMINISTRATIVO</v>
      </c>
      <c r="G38" s="138">
        <v>1</v>
      </c>
      <c r="H38" s="72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Recursos humanos (5)</v>
      </c>
      <c r="I38" s="139">
        <v>1584.13</v>
      </c>
      <c r="J38" s="140">
        <v>43502</v>
      </c>
      <c r="K38" s="134" t="s">
        <v>127</v>
      </c>
    </row>
    <row r="39" spans="1:11" s="75" customFormat="1" ht="41.25" customHeight="1" thickBot="1">
      <c r="A39" s="132">
        <v>43496</v>
      </c>
      <c r="B39" s="142" t="s">
        <v>139</v>
      </c>
      <c r="C39" s="134">
        <v>34222681890</v>
      </c>
      <c r="D39" s="135" t="s">
        <v>146</v>
      </c>
      <c r="E39" s="136">
        <v>1006</v>
      </c>
      <c r="F39" s="137" t="str">
        <f>VLOOKUP($E39:$E$4969,'PLANO DE APLICAÇÃO'!$A$4:$B$1013,2,0)</f>
        <v>CUIDADOR SOCIAL</v>
      </c>
      <c r="G39" s="138">
        <v>1</v>
      </c>
      <c r="H39" s="72" t="str">
        <f>IF(G39=1,'ANEXO RP14'!$A$51,(IF(G39=2,'ANEXO RP14'!$A$52,(IF(G39=3,'ANEXO RP14'!$A$53,(IF(G39=4,'ANEXO RP14'!$A$54,(IF(G39=5,'ANEXO RP14'!$A$55,(IF(G39=6,'ANEXO RP14'!$A$56,(IF(G39=7,'ANEXO RP14'!$A$57,(IF(G39=8,'ANEXO RP14'!$A$58,(IF(G39=9,'ANEXO RP14'!$A$59,(IF(G39=10,'ANEXO RP14'!$A$60,(IF(G39=11,'ANEXO RP14'!$A$61,(IF(G39=12,'ANEXO RP14'!$A$62,(IF(G39=13,'ANEXO RP14'!$A$63,(IF(G39=14,'ANEXO RP14'!$A$64,(IF(G39=15,'ANEXO RP14'!$A$65,(IF(G39=16,'ANEXO RP14'!$A$66," ")))))))))))))))))))))))))))))))</f>
        <v>Recursos humanos (5)</v>
      </c>
      <c r="I39" s="139">
        <v>680.92</v>
      </c>
      <c r="J39" s="140">
        <v>43502</v>
      </c>
      <c r="K39" s="134" t="s">
        <v>127</v>
      </c>
    </row>
    <row r="40" spans="1:11" s="75" customFormat="1" ht="41.25" customHeight="1" thickBot="1">
      <c r="A40" s="132">
        <v>43496</v>
      </c>
      <c r="B40" s="142" t="s">
        <v>139</v>
      </c>
      <c r="C40" s="134">
        <v>19829531600</v>
      </c>
      <c r="D40" s="135" t="s">
        <v>147</v>
      </c>
      <c r="E40" s="136">
        <v>1010</v>
      </c>
      <c r="F40" s="137" t="str">
        <f>VLOOKUP($E40:$E$4969,'PLANO DE APLICAÇÃO'!$A$4:$B$1013,2,0)</f>
        <v>MOTORISTA</v>
      </c>
      <c r="G40" s="138">
        <v>1</v>
      </c>
      <c r="H40" s="72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39">
        <v>1071.28</v>
      </c>
      <c r="J40" s="140">
        <v>43502</v>
      </c>
      <c r="K40" s="134" t="s">
        <v>127</v>
      </c>
    </row>
    <row r="41" spans="1:11" s="75" customFormat="1" ht="41.25" customHeight="1" thickBot="1">
      <c r="A41" s="132">
        <v>43496</v>
      </c>
      <c r="B41" s="142" t="s">
        <v>139</v>
      </c>
      <c r="C41" s="134">
        <v>21327926822</v>
      </c>
      <c r="D41" s="135" t="s">
        <v>148</v>
      </c>
      <c r="E41" s="136">
        <v>1006</v>
      </c>
      <c r="F41" s="137" t="str">
        <f>VLOOKUP($E41:$E$4969,'PLANO DE APLICAÇÃO'!$A$4:$B$1013,2,0)</f>
        <v>CUIDADOR SOCIAL</v>
      </c>
      <c r="G41" s="138">
        <v>1</v>
      </c>
      <c r="H41" s="72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Recursos humanos (5)</v>
      </c>
      <c r="I41" s="139">
        <v>609.88</v>
      </c>
      <c r="J41" s="140">
        <v>43502</v>
      </c>
      <c r="K41" s="134" t="s">
        <v>127</v>
      </c>
    </row>
    <row r="42" spans="1:11" s="75" customFormat="1" ht="41.25" customHeight="1" thickBot="1">
      <c r="A42" s="132">
        <v>43496</v>
      </c>
      <c r="B42" s="142" t="s">
        <v>139</v>
      </c>
      <c r="C42" s="134">
        <v>14452577857</v>
      </c>
      <c r="D42" s="135" t="s">
        <v>149</v>
      </c>
      <c r="E42" s="136">
        <v>1007</v>
      </c>
      <c r="F42" s="137" t="str">
        <f>VLOOKUP($E42:$E$4969,'PLANO DE APLICAÇÃO'!$A$4:$B$1013,2,0)</f>
        <v>COZINHEIRA</v>
      </c>
      <c r="G42" s="138">
        <v>1</v>
      </c>
      <c r="H42" s="72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39">
        <v>389.75</v>
      </c>
      <c r="J42" s="140">
        <v>43502</v>
      </c>
      <c r="K42" s="134" t="s">
        <v>127</v>
      </c>
    </row>
    <row r="43" spans="1:11" s="75" customFormat="1" ht="41.25" customHeight="1" thickBot="1">
      <c r="A43" s="132">
        <v>43496</v>
      </c>
      <c r="B43" s="142" t="s">
        <v>139</v>
      </c>
      <c r="C43" s="134">
        <v>26257105862</v>
      </c>
      <c r="D43" s="135" t="s">
        <v>150</v>
      </c>
      <c r="E43" s="136">
        <v>1008</v>
      </c>
      <c r="F43" s="137" t="str">
        <f>VLOOKUP($E43:$E$4969,'PLANO DE APLICAÇÃO'!$A$4:$B$1013,2,0)</f>
        <v>AUXILIAR DE LIMPEZA</v>
      </c>
      <c r="G43" s="138">
        <v>1</v>
      </c>
      <c r="H43" s="72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Recursos humanos (5)</v>
      </c>
      <c r="I43" s="139">
        <v>930.59</v>
      </c>
      <c r="J43" s="140">
        <v>43502</v>
      </c>
      <c r="K43" s="134" t="s">
        <v>127</v>
      </c>
    </row>
    <row r="44" spans="1:11" s="75" customFormat="1" ht="41.25" customHeight="1" thickBot="1">
      <c r="A44" s="132">
        <v>43496</v>
      </c>
      <c r="B44" s="142" t="s">
        <v>139</v>
      </c>
      <c r="C44" s="134">
        <v>999781561</v>
      </c>
      <c r="D44" s="135" t="s">
        <v>151</v>
      </c>
      <c r="E44" s="136">
        <v>1006</v>
      </c>
      <c r="F44" s="137" t="str">
        <f>VLOOKUP($E44:$E$4969,'PLANO DE APLICAÇÃO'!$A$4:$B$1013,2,0)</f>
        <v>CUIDADOR SOCIAL</v>
      </c>
      <c r="G44" s="138">
        <v>1</v>
      </c>
      <c r="H44" s="72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Recursos humanos (5)</v>
      </c>
      <c r="I44" s="139">
        <v>902.73</v>
      </c>
      <c r="J44" s="140">
        <v>43502</v>
      </c>
      <c r="K44" s="134" t="s">
        <v>127</v>
      </c>
    </row>
    <row r="45" spans="1:11" s="75" customFormat="1" ht="41.25" customHeight="1" thickBot="1">
      <c r="A45" s="132">
        <v>43496</v>
      </c>
      <c r="B45" s="142" t="s">
        <v>139</v>
      </c>
      <c r="C45" s="134">
        <v>27257770549</v>
      </c>
      <c r="D45" s="135" t="s">
        <v>152</v>
      </c>
      <c r="E45" s="136">
        <v>1008</v>
      </c>
      <c r="F45" s="137" t="str">
        <f>VLOOKUP($E45:$E$4969,'PLANO DE APLICAÇÃO'!$A$4:$B$1013,2,0)</f>
        <v>AUXILIAR DE LIMPEZA</v>
      </c>
      <c r="G45" s="138">
        <v>1</v>
      </c>
      <c r="H45" s="72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Recursos humanos (5)</v>
      </c>
      <c r="I45" s="139">
        <v>1305.5899999999999</v>
      </c>
      <c r="J45" s="140">
        <v>43502</v>
      </c>
      <c r="K45" s="134" t="s">
        <v>127</v>
      </c>
    </row>
    <row r="46" spans="1:11" s="75" customFormat="1" ht="41.25" customHeight="1" thickBot="1">
      <c r="A46" s="132">
        <v>43496</v>
      </c>
      <c r="B46" s="142" t="s">
        <v>139</v>
      </c>
      <c r="C46" s="134">
        <v>42260454836</v>
      </c>
      <c r="D46" s="135" t="s">
        <v>153</v>
      </c>
      <c r="E46" s="136">
        <v>1004</v>
      </c>
      <c r="F46" s="137" t="str">
        <f>VLOOKUP($E46:$E$4969,'PLANO DE APLICAÇÃO'!$A$4:$B$1013,2,0)</f>
        <v>TERAPEUTA OCUPACIONAL</v>
      </c>
      <c r="G46" s="138">
        <v>1</v>
      </c>
      <c r="H46" s="72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Recursos humanos (5)</v>
      </c>
      <c r="I46" s="139">
        <v>267.38</v>
      </c>
      <c r="J46" s="140">
        <v>43502</v>
      </c>
      <c r="K46" s="134" t="s">
        <v>127</v>
      </c>
    </row>
    <row r="47" spans="1:11" s="75" customFormat="1" ht="41.25" customHeight="1" thickBot="1">
      <c r="A47" s="132">
        <v>43496</v>
      </c>
      <c r="B47" s="142" t="s">
        <v>139</v>
      </c>
      <c r="C47" s="134">
        <v>17538257845</v>
      </c>
      <c r="D47" s="135" t="s">
        <v>154</v>
      </c>
      <c r="E47" s="136">
        <v>1006</v>
      </c>
      <c r="F47" s="137" t="str">
        <f>VLOOKUP($E47:$E$4969,'PLANO DE APLICAÇÃO'!$A$4:$B$1013,2,0)</f>
        <v>CUIDADOR SOCIAL</v>
      </c>
      <c r="G47" s="138">
        <v>1</v>
      </c>
      <c r="H47" s="72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Recursos humanos (5)</v>
      </c>
      <c r="I47" s="139">
        <v>634.63</v>
      </c>
      <c r="J47" s="140">
        <v>43502</v>
      </c>
      <c r="K47" s="134" t="s">
        <v>127</v>
      </c>
    </row>
    <row r="48" spans="1:11" s="75" customFormat="1" ht="41.25" customHeight="1" thickBot="1">
      <c r="A48" s="132">
        <v>43496</v>
      </c>
      <c r="B48" s="142" t="s">
        <v>139</v>
      </c>
      <c r="C48" s="134">
        <v>5891067838</v>
      </c>
      <c r="D48" s="135" t="s">
        <v>155</v>
      </c>
      <c r="E48" s="136">
        <v>1002</v>
      </c>
      <c r="F48" s="137" t="str">
        <f>VLOOKUP($E48:$E$4969,'PLANO DE APLICAÇÃO'!$A$4:$B$1013,2,0)</f>
        <v>ASSISTENTE SOCIAL</v>
      </c>
      <c r="G48" s="138">
        <v>1</v>
      </c>
      <c r="H48" s="72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Recursos humanos (5)</v>
      </c>
      <c r="I48" s="139">
        <v>2637.25</v>
      </c>
      <c r="J48" s="140">
        <v>43502</v>
      </c>
      <c r="K48" s="134" t="s">
        <v>127</v>
      </c>
    </row>
    <row r="49" spans="1:12" s="75" customFormat="1" ht="41.25" customHeight="1" thickBot="1">
      <c r="A49" s="132">
        <v>43496</v>
      </c>
      <c r="B49" s="142" t="s">
        <v>139</v>
      </c>
      <c r="C49" s="134">
        <v>98467212500</v>
      </c>
      <c r="D49" s="135" t="s">
        <v>156</v>
      </c>
      <c r="E49" s="136">
        <v>1006</v>
      </c>
      <c r="F49" s="137" t="str">
        <f>VLOOKUP($E49:$E$4969,'PLANO DE APLICAÇÃO'!$A$4:$B$1013,2,0)</f>
        <v>CUIDADOR SOCIAL</v>
      </c>
      <c r="G49" s="138">
        <v>1</v>
      </c>
      <c r="H49" s="72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Recursos humanos (5)</v>
      </c>
      <c r="I49" s="139">
        <v>817.83</v>
      </c>
      <c r="J49" s="140">
        <v>43502</v>
      </c>
      <c r="K49" s="134" t="s">
        <v>127</v>
      </c>
    </row>
    <row r="50" spans="1:12" s="75" customFormat="1" ht="41.25" customHeight="1" thickBot="1">
      <c r="A50" s="132">
        <v>43496</v>
      </c>
      <c r="B50" s="142" t="s">
        <v>139</v>
      </c>
      <c r="C50" s="134">
        <v>21268132829</v>
      </c>
      <c r="D50" s="135" t="s">
        <v>157</v>
      </c>
      <c r="E50" s="136">
        <v>1006</v>
      </c>
      <c r="F50" s="137" t="str">
        <f>VLOOKUP($E50:$E$4969,'PLANO DE APLICAÇÃO'!$A$4:$B$1013,2,0)</f>
        <v>CUIDADOR SOCIAL</v>
      </c>
      <c r="G50" s="138">
        <v>1</v>
      </c>
      <c r="H50" s="72" t="str">
        <f>IF(G50=1,'ANEXO RP14'!$A$51,(IF(G50=2,'ANEXO RP14'!$A$52,(IF(G50=3,'ANEXO RP14'!$A$53,(IF(G50=4,'ANEXO RP14'!$A$54,(IF(G50=5,'ANEXO RP14'!$A$55,(IF(G50=6,'ANEXO RP14'!$A$56,(IF(G50=7,'ANEXO RP14'!$A$57,(IF(G50=8,'ANEXO RP14'!$A$58,(IF(G50=9,'ANEXO RP14'!$A$59,(IF(G50=10,'ANEXO RP14'!$A$60,(IF(G50=11,'ANEXO RP14'!$A$61,(IF(G50=12,'ANEXO RP14'!$A$62,(IF(G50=13,'ANEXO RP14'!$A$63,(IF(G50=14,'ANEXO RP14'!$A$64,(IF(G50=15,'ANEXO RP14'!$A$65,(IF(G50=16,'ANEXO RP14'!$A$66," ")))))))))))))))))))))))))))))))</f>
        <v>Recursos humanos (5)</v>
      </c>
      <c r="I50" s="139">
        <v>681.54</v>
      </c>
      <c r="J50" s="140">
        <v>43502</v>
      </c>
      <c r="K50" s="134" t="s">
        <v>127</v>
      </c>
    </row>
    <row r="51" spans="1:12" s="75" customFormat="1" ht="41.25" customHeight="1" thickBot="1">
      <c r="A51" s="132">
        <v>43496</v>
      </c>
      <c r="B51" s="142" t="s">
        <v>139</v>
      </c>
      <c r="C51" s="134">
        <v>6014818871</v>
      </c>
      <c r="D51" s="135" t="s">
        <v>158</v>
      </c>
      <c r="E51" s="136">
        <v>1009</v>
      </c>
      <c r="F51" s="137" t="str">
        <f>VLOOKUP($E51:$E$4969,'PLANO DE APLICAÇÃO'!$A$4:$B$1013,2,0)</f>
        <v>LAVANDERIA</v>
      </c>
      <c r="G51" s="138">
        <v>1</v>
      </c>
      <c r="H51" s="72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39">
        <v>631.66</v>
      </c>
      <c r="J51" s="140">
        <v>43502</v>
      </c>
      <c r="K51" s="134" t="s">
        <v>127</v>
      </c>
    </row>
    <row r="52" spans="1:12" s="75" customFormat="1" ht="41.25" customHeight="1" thickBot="1">
      <c r="A52" s="132">
        <v>43496</v>
      </c>
      <c r="B52" s="142" t="s">
        <v>139</v>
      </c>
      <c r="C52" s="134">
        <v>32219947882</v>
      </c>
      <c r="D52" s="135" t="s">
        <v>159</v>
      </c>
      <c r="E52" s="136">
        <v>1006</v>
      </c>
      <c r="F52" s="137" t="str">
        <f>VLOOKUP($E52:$E$4969,'PLANO DE APLICAÇÃO'!$A$4:$B$1013,2,0)</f>
        <v>CUIDADOR SOCIAL</v>
      </c>
      <c r="G52" s="138">
        <v>1</v>
      </c>
      <c r="H52" s="72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Recursos humanos (5)</v>
      </c>
      <c r="I52" s="139">
        <v>631.66</v>
      </c>
      <c r="J52" s="140">
        <v>43502</v>
      </c>
      <c r="K52" s="134" t="s">
        <v>127</v>
      </c>
    </row>
    <row r="53" spans="1:12" s="75" customFormat="1" ht="41.25" customHeight="1" thickBot="1">
      <c r="A53" s="132">
        <v>43496</v>
      </c>
      <c r="B53" s="142" t="s">
        <v>139</v>
      </c>
      <c r="C53" s="134">
        <v>13881904867</v>
      </c>
      <c r="D53" s="135" t="s">
        <v>160</v>
      </c>
      <c r="E53" s="136">
        <v>1007</v>
      </c>
      <c r="F53" s="137" t="str">
        <f>VLOOKUP($E53:$E$4969,'PLANO DE APLICAÇÃO'!$A$4:$B$1013,2,0)</f>
        <v>COZINHEIRA</v>
      </c>
      <c r="G53" s="138">
        <v>1</v>
      </c>
      <c r="H53" s="72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Recursos humanos (5)</v>
      </c>
      <c r="I53" s="139">
        <v>1199.1600000000001</v>
      </c>
      <c r="J53" s="140">
        <v>43502</v>
      </c>
      <c r="K53" s="134" t="s">
        <v>127</v>
      </c>
    </row>
    <row r="54" spans="1:12" s="75" customFormat="1" ht="41.25" customHeight="1" thickBot="1">
      <c r="A54" s="132">
        <v>43496</v>
      </c>
      <c r="B54" s="142" t="s">
        <v>139</v>
      </c>
      <c r="C54" s="134">
        <v>8166830850</v>
      </c>
      <c r="D54" s="135" t="s">
        <v>161</v>
      </c>
      <c r="E54" s="136">
        <v>1008</v>
      </c>
      <c r="F54" s="137" t="str">
        <f>VLOOKUP($E54:$E$4969,'PLANO DE APLICAÇÃO'!$A$4:$B$1013,2,0)</f>
        <v>AUXILIAR DE LIMPEZA</v>
      </c>
      <c r="G54" s="138">
        <v>1</v>
      </c>
      <c r="H54" s="72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Recursos humanos (5)</v>
      </c>
      <c r="I54" s="139">
        <v>1241.01</v>
      </c>
      <c r="J54" s="140">
        <v>43502</v>
      </c>
      <c r="K54" s="134" t="s">
        <v>127</v>
      </c>
    </row>
    <row r="55" spans="1:12" s="75" customFormat="1" ht="41.25" customHeight="1" thickBot="1">
      <c r="A55" s="132">
        <v>43496</v>
      </c>
      <c r="B55" s="142" t="s">
        <v>139</v>
      </c>
      <c r="C55" s="134">
        <v>43065202859</v>
      </c>
      <c r="D55" s="135" t="s">
        <v>162</v>
      </c>
      <c r="E55" s="136">
        <v>1003</v>
      </c>
      <c r="F55" s="137" t="str">
        <f>VLOOKUP($E55:$E$4969,'PLANO DE APLICAÇÃO'!$A$4:$B$1013,2,0)</f>
        <v>PSICÓLOGO</v>
      </c>
      <c r="G55" s="138">
        <v>1</v>
      </c>
      <c r="H55" s="72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Recursos humanos (5)</v>
      </c>
      <c r="I55" s="139">
        <v>2298.86</v>
      </c>
      <c r="J55" s="140">
        <v>43502</v>
      </c>
      <c r="K55" s="134" t="s">
        <v>127</v>
      </c>
    </row>
    <row r="56" spans="1:12" s="75" customFormat="1" ht="41.25" customHeight="1" thickBot="1">
      <c r="A56" s="132">
        <v>43496</v>
      </c>
      <c r="B56" s="142" t="s">
        <v>139</v>
      </c>
      <c r="C56" s="134">
        <v>4780767547</v>
      </c>
      <c r="D56" s="135" t="s">
        <v>163</v>
      </c>
      <c r="E56" s="136">
        <v>1009</v>
      </c>
      <c r="F56" s="137" t="str">
        <f>VLOOKUP($E56:$E$4969,'PLANO DE APLICAÇÃO'!$A$4:$B$1013,2,0)</f>
        <v>LAVANDERIA</v>
      </c>
      <c r="G56" s="138">
        <v>1</v>
      </c>
      <c r="H56" s="72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Recursos humanos (5)</v>
      </c>
      <c r="I56" s="139">
        <v>1305.5899999999999</v>
      </c>
      <c r="J56" s="140">
        <v>43502</v>
      </c>
      <c r="K56" s="134" t="s">
        <v>127</v>
      </c>
    </row>
    <row r="57" spans="1:12" s="75" customFormat="1" ht="41.25" customHeight="1" thickBot="1">
      <c r="A57" s="132">
        <v>43496</v>
      </c>
      <c r="B57" s="142" t="s">
        <v>139</v>
      </c>
      <c r="C57" s="134">
        <v>16219537858</v>
      </c>
      <c r="D57" s="135" t="s">
        <v>164</v>
      </c>
      <c r="E57" s="136">
        <v>1001</v>
      </c>
      <c r="F57" s="137" t="str">
        <f>VLOOKUP($E57:$E$4969,'PLANO DE APLICAÇÃO'!$A$4:$B$1013,2,0)</f>
        <v>COORDENADOR TÉCNICO</v>
      </c>
      <c r="G57" s="138">
        <v>1</v>
      </c>
      <c r="H57" s="72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Recursos humanos (5)</v>
      </c>
      <c r="I57" s="139">
        <v>682.24</v>
      </c>
      <c r="J57" s="140">
        <v>43502</v>
      </c>
      <c r="K57" s="134" t="s">
        <v>127</v>
      </c>
    </row>
    <row r="58" spans="1:12" s="75" customFormat="1" ht="41.25" customHeight="1" thickBot="1">
      <c r="A58" s="132">
        <v>43496</v>
      </c>
      <c r="B58" s="142" t="s">
        <v>139</v>
      </c>
      <c r="C58" s="134">
        <v>31023160854</v>
      </c>
      <c r="D58" s="135" t="s">
        <v>165</v>
      </c>
      <c r="E58" s="136">
        <v>1006</v>
      </c>
      <c r="F58" s="137" t="str">
        <f>VLOOKUP($E58:$E$4969,'PLANO DE APLICAÇÃO'!$A$4:$B$1013,2,0)</f>
        <v>CUIDADOR SOCIAL</v>
      </c>
      <c r="G58" s="138">
        <v>1</v>
      </c>
      <c r="H58" s="72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Recursos humanos (5)</v>
      </c>
      <c r="I58" s="139">
        <v>609.88</v>
      </c>
      <c r="J58" s="140">
        <v>43502</v>
      </c>
      <c r="K58" s="134" t="s">
        <v>127</v>
      </c>
    </row>
    <row r="59" spans="1:12" s="103" customFormat="1" ht="41.25" customHeight="1" thickBot="1">
      <c r="A59" s="143">
        <v>43500</v>
      </c>
      <c r="B59" s="144" t="s">
        <v>166</v>
      </c>
      <c r="C59" s="145" t="s">
        <v>167</v>
      </c>
      <c r="D59" s="146" t="s">
        <v>168</v>
      </c>
      <c r="E59" s="147">
        <v>1011</v>
      </c>
      <c r="F59" s="148" t="str">
        <f>VLOOKUP($E59:$E$4969,'PLANO DE APLICAÇÃO'!$A$4:$B$1013,2,0)</f>
        <v xml:space="preserve">ENCARGOS GERAIS </v>
      </c>
      <c r="G59" s="149">
        <v>1</v>
      </c>
      <c r="H59" s="102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Recursos humanos (5)</v>
      </c>
      <c r="I59" s="150">
        <v>6550.94</v>
      </c>
      <c r="J59" s="151">
        <v>43502</v>
      </c>
      <c r="K59" s="145" t="s">
        <v>127</v>
      </c>
      <c r="L59" s="103" t="s">
        <v>169</v>
      </c>
    </row>
    <row r="60" spans="1:12" s="75" customFormat="1" ht="41.25" customHeight="1" thickBot="1">
      <c r="A60" s="132">
        <v>43496</v>
      </c>
      <c r="B60" s="142" t="s">
        <v>170</v>
      </c>
      <c r="C60" s="134" t="s">
        <v>167</v>
      </c>
      <c r="D60" s="135" t="s">
        <v>171</v>
      </c>
      <c r="E60" s="136">
        <v>1011</v>
      </c>
      <c r="F60" s="137" t="str">
        <f>VLOOKUP($E60:$E$4969,'PLANO DE APLICAÇÃO'!$A$4:$B$1013,2,0)</f>
        <v xml:space="preserve">ENCARGOS GERAIS </v>
      </c>
      <c r="G60" s="138">
        <v>1</v>
      </c>
      <c r="H60" s="72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Recursos humanos (5)</v>
      </c>
      <c r="I60" s="139">
        <v>7206.59</v>
      </c>
      <c r="J60" s="140">
        <v>43502</v>
      </c>
      <c r="K60" s="134" t="s">
        <v>127</v>
      </c>
    </row>
    <row r="61" spans="1:12" s="103" customFormat="1" ht="41.25" customHeight="1" thickBot="1">
      <c r="A61" s="143">
        <v>43497</v>
      </c>
      <c r="B61" s="144" t="s">
        <v>172</v>
      </c>
      <c r="C61" s="145" t="s">
        <v>173</v>
      </c>
      <c r="D61" s="146" t="s">
        <v>126</v>
      </c>
      <c r="E61" s="147">
        <v>3002</v>
      </c>
      <c r="F61" s="148" t="str">
        <f>VLOOKUP($E61:$E$4969,'PLANO DE APLICAÇÃO'!$A$4:$B$1013,2,0)</f>
        <v>ÁGUA E ESGOTO</v>
      </c>
      <c r="G61" s="149">
        <v>11</v>
      </c>
      <c r="H61" s="102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Utilidades públicas (7)</v>
      </c>
      <c r="I61" s="150">
        <v>494.37</v>
      </c>
      <c r="J61" s="151">
        <v>43502</v>
      </c>
      <c r="K61" s="145" t="s">
        <v>127</v>
      </c>
      <c r="L61" s="103" t="s">
        <v>169</v>
      </c>
    </row>
    <row r="62" spans="1:12" s="75" customFormat="1" ht="41.25" customHeight="1" thickBot="1">
      <c r="A62" s="132">
        <v>43496</v>
      </c>
      <c r="B62" s="142" t="s">
        <v>174</v>
      </c>
      <c r="C62" s="134">
        <v>7872399000301</v>
      </c>
      <c r="D62" s="135" t="s">
        <v>175</v>
      </c>
      <c r="E62" s="136">
        <v>4001</v>
      </c>
      <c r="F62" s="137" t="str">
        <f>VLOOKUP($E62:$E$4969,'PLANO DE APLICAÇÃO'!$A$4:$B$1013,2,0)</f>
        <v>GÊNEROS ALIMENTÍCIOS</v>
      </c>
      <c r="G62" s="138">
        <v>5</v>
      </c>
      <c r="H62" s="72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Gêneros alimentícios</v>
      </c>
      <c r="I62" s="139">
        <v>1565.16</v>
      </c>
      <c r="J62" s="140">
        <v>43502</v>
      </c>
      <c r="K62" s="141">
        <v>20610</v>
      </c>
    </row>
    <row r="63" spans="1:12" s="103" customFormat="1" ht="41.25" customHeight="1" thickBot="1">
      <c r="A63" s="143">
        <v>43500</v>
      </c>
      <c r="B63" s="144" t="s">
        <v>176</v>
      </c>
      <c r="C63" s="145">
        <v>15519361000116</v>
      </c>
      <c r="D63" s="146" t="s">
        <v>177</v>
      </c>
      <c r="E63" s="147">
        <v>3009</v>
      </c>
      <c r="F63" s="148" t="str">
        <f>VLOOKUP($E63:$E$4969,'PLANO DE APLICAÇÃO'!$A$4:$B$1013,2,0)</f>
        <v>IMPOSTOS VEÍCULOS</v>
      </c>
      <c r="G63" s="149">
        <v>11</v>
      </c>
      <c r="H63" s="102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Utilidades públicas (7)</v>
      </c>
      <c r="I63" s="150">
        <v>578.98</v>
      </c>
      <c r="J63" s="151">
        <v>43502</v>
      </c>
      <c r="K63" s="152">
        <v>20613</v>
      </c>
      <c r="L63" s="103" t="s">
        <v>169</v>
      </c>
    </row>
    <row r="64" spans="1:12" s="103" customFormat="1" ht="41.25" customHeight="1" thickBot="1">
      <c r="A64" s="143">
        <v>43500</v>
      </c>
      <c r="B64" s="144" t="s">
        <v>176</v>
      </c>
      <c r="C64" s="145">
        <v>15519361000116</v>
      </c>
      <c r="D64" s="146" t="s">
        <v>177</v>
      </c>
      <c r="E64" s="147">
        <v>3009</v>
      </c>
      <c r="F64" s="148" t="str">
        <f>VLOOKUP($E64:$E$4969,'PLANO DE APLICAÇÃO'!$A$4:$B$1013,2,0)</f>
        <v>IMPOSTOS VEÍCULOS</v>
      </c>
      <c r="G64" s="149">
        <v>11</v>
      </c>
      <c r="H64" s="102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Utilidades públicas (7)</v>
      </c>
      <c r="I64" s="150">
        <v>239.03</v>
      </c>
      <c r="J64" s="151">
        <v>43502</v>
      </c>
      <c r="K64" s="152">
        <v>20614</v>
      </c>
      <c r="L64" s="103" t="s">
        <v>169</v>
      </c>
    </row>
    <row r="65" spans="1:12" s="103" customFormat="1" ht="41.25" customHeight="1" thickBot="1">
      <c r="A65" s="143">
        <v>43539</v>
      </c>
      <c r="B65" s="144" t="s">
        <v>178</v>
      </c>
      <c r="C65" s="145">
        <v>43776517000180</v>
      </c>
      <c r="D65" s="146" t="str">
        <f>VLOOKUP($C65:$C$4969,$C$27:$D$4969,2,0)</f>
        <v>SABESP</v>
      </c>
      <c r="E65" s="147">
        <v>3002</v>
      </c>
      <c r="F65" s="148" t="str">
        <f>VLOOKUP($E65:$E$4969,'PLANO DE APLICAÇÃO'!$A$4:$B$1013,2,0)</f>
        <v>ÁGUA E ESGOTO</v>
      </c>
      <c r="G65" s="149">
        <v>11</v>
      </c>
      <c r="H65" s="102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Utilidades públicas (7)</v>
      </c>
      <c r="I65" s="150">
        <v>748.49</v>
      </c>
      <c r="J65" s="151">
        <v>43542</v>
      </c>
      <c r="K65" s="145" t="s">
        <v>127</v>
      </c>
      <c r="L65" s="103" t="s">
        <v>169</v>
      </c>
    </row>
    <row r="66" spans="1:12" s="75" customFormat="1" ht="41.25" customHeight="1" thickBot="1">
      <c r="A66" s="132">
        <v>43497</v>
      </c>
      <c r="B66" s="142" t="s">
        <v>179</v>
      </c>
      <c r="C66" s="134">
        <v>9382434000178</v>
      </c>
      <c r="D66" s="135" t="s">
        <v>180</v>
      </c>
      <c r="E66" s="136">
        <v>4007</v>
      </c>
      <c r="F66" s="137" t="str">
        <f>VLOOKUP($E66:$E$4969,'PLANO DE APLICAÇÃO'!$A$4:$B$1013,2,0)</f>
        <v>COMBUSTIVEIS E LUBRIFICANTES AUTOMOTIVOS</v>
      </c>
      <c r="G66" s="138">
        <v>12</v>
      </c>
      <c r="H66" s="72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Combustível</v>
      </c>
      <c r="I66" s="139">
        <v>626.5</v>
      </c>
      <c r="J66" s="140">
        <v>43502</v>
      </c>
      <c r="K66" s="141">
        <v>20606</v>
      </c>
    </row>
    <row r="67" spans="1:12" s="75" customFormat="1" ht="41.25" customHeight="1" thickBot="1">
      <c r="A67" s="132">
        <v>43497</v>
      </c>
      <c r="B67" s="142" t="s">
        <v>181</v>
      </c>
      <c r="C67" s="134">
        <v>47961628000117</v>
      </c>
      <c r="D67" s="135" t="s">
        <v>182</v>
      </c>
      <c r="E67" s="136">
        <v>2001</v>
      </c>
      <c r="F67" s="137" t="str">
        <f>VLOOKUP($E67:$E$4969,'PLANO DE APLICAÇÃO'!$A$4:$B$1013,2,0)</f>
        <v>VALE TRANSPORTE</v>
      </c>
      <c r="G67" s="138">
        <v>1</v>
      </c>
      <c r="H67" s="72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39">
        <v>143.30000000000001</v>
      </c>
      <c r="J67" s="140">
        <v>43502</v>
      </c>
      <c r="K67" s="141">
        <v>20607</v>
      </c>
    </row>
    <row r="68" spans="1:12" s="75" customFormat="1" ht="41.25" customHeight="1" thickBot="1">
      <c r="A68" s="132">
        <v>43497</v>
      </c>
      <c r="B68" s="142" t="s">
        <v>183</v>
      </c>
      <c r="C68" s="134">
        <v>10673394000100</v>
      </c>
      <c r="D68" s="135" t="s">
        <v>184</v>
      </c>
      <c r="E68" s="136">
        <v>2002</v>
      </c>
      <c r="F68" s="137" t="str">
        <f>VLOOKUP($E68:$E$4969,'PLANO DE APLICAÇÃO'!$A$4:$B$1013,2,0)</f>
        <v>VALE ALIMENTAÇÃO</v>
      </c>
      <c r="G68" s="138">
        <v>1</v>
      </c>
      <c r="H68" s="72" t="str">
        <f>IF(G68=1,'ANEXO RP14'!$A$51,(IF(G68=2,'ANEXO RP14'!$A$52,(IF(G68=3,'ANEXO RP14'!$A$53,(IF(G68=4,'ANEXO RP14'!$A$54,(IF(G68=5,'ANEXO RP14'!$A$55,(IF(G68=6,'ANEXO RP14'!$A$56,(IF(G68=7,'ANEXO RP14'!$A$57,(IF(G68=8,'ANEXO RP14'!$A$58,(IF(G68=9,'ANEXO RP14'!$A$59,(IF(G68=10,'ANEXO RP14'!$A$60,(IF(G68=11,'ANEXO RP14'!$A$61,(IF(G68=12,'ANEXO RP14'!$A$62,(IF(G68=13,'ANEXO RP14'!$A$63,(IF(G68=14,'ANEXO RP14'!$A$64,(IF(G68=15,'ANEXO RP14'!$A$65,(IF(G68=16,'ANEXO RP14'!$A$66," ")))))))))))))))))))))))))))))))</f>
        <v>Recursos humanos (5)</v>
      </c>
      <c r="I68" s="139">
        <v>6014.25</v>
      </c>
      <c r="J68" s="140">
        <v>43516</v>
      </c>
      <c r="K68" s="141">
        <v>22003</v>
      </c>
    </row>
    <row r="69" spans="1:12" s="75" customFormat="1" ht="41.25" customHeight="1" thickBot="1">
      <c r="A69" s="132">
        <v>43501</v>
      </c>
      <c r="B69" s="142" t="s">
        <v>185</v>
      </c>
      <c r="C69" s="134">
        <v>40432544000147</v>
      </c>
      <c r="D69" s="135" t="e">
        <f ca="1">VLOOKUP($C68:$C$4969,$C$27:$D$4969,2,0)</f>
        <v>#VALUE!</v>
      </c>
      <c r="E69" s="136">
        <v>3003</v>
      </c>
      <c r="F69" s="137" t="str">
        <f>VLOOKUP($E69:$E$4969,'PLANO DE APLICAÇÃO'!$A$4:$B$1013,2,0)</f>
        <v>TELEFONE/INTERNET</v>
      </c>
      <c r="G69" s="138">
        <v>11</v>
      </c>
      <c r="H69" s="72" t="str">
        <f>IF(G69=1,'ANEXO RP14'!$A$51,(IF(G69=2,'ANEXO RP14'!$A$52,(IF(G69=3,'ANEXO RP14'!$A$53,(IF(G69=4,'ANEXO RP14'!$A$54,(IF(G69=5,'ANEXO RP14'!$A$55,(IF(G69=6,'ANEXO RP14'!$A$56,(IF(G69=7,'ANEXO RP14'!$A$57,(IF(G69=8,'ANEXO RP14'!$A$58,(IF(G69=9,'ANEXO RP14'!$A$59,(IF(G69=10,'ANEXO RP14'!$A$60,(IF(G69=11,'ANEXO RP14'!$A$61,(IF(G69=12,'ANEXO RP14'!$A$62,(IF(G69=13,'ANEXO RP14'!$A$63,(IF(G69=14,'ANEXO RP14'!$A$64,(IF(G69=15,'ANEXO RP14'!$A$65,(IF(G69=16,'ANEXO RP14'!$A$66," ")))))))))))))))))))))))))))))))</f>
        <v>Utilidades públicas (7)</v>
      </c>
      <c r="I69" s="139">
        <v>39.99</v>
      </c>
      <c r="J69" s="140">
        <v>43516</v>
      </c>
      <c r="K69" s="141">
        <v>22005</v>
      </c>
    </row>
    <row r="70" spans="1:12" s="75" customFormat="1" ht="41.25" customHeight="1" thickBot="1">
      <c r="A70" s="132">
        <v>43501</v>
      </c>
      <c r="B70" s="142" t="s">
        <v>186</v>
      </c>
      <c r="C70" s="134">
        <v>17709922000175</v>
      </c>
      <c r="D70" s="135" t="s">
        <v>187</v>
      </c>
      <c r="E70" s="136">
        <v>4001</v>
      </c>
      <c r="F70" s="137" t="str">
        <f>VLOOKUP($E70:$E$4969,'PLANO DE APLICAÇÃO'!$A$4:$B$1013,2,0)</f>
        <v>GÊNEROS ALIMENTÍCIOS</v>
      </c>
      <c r="G70" s="138">
        <v>5</v>
      </c>
      <c r="H70" s="72" t="str">
        <f>IF(G70=1,'ANEXO RP14'!$A$51,(IF(G70=2,'ANEXO RP14'!$A$52,(IF(G70=3,'ANEXO RP14'!$A$53,(IF(G70=4,'ANEXO RP14'!$A$54,(IF(G70=5,'ANEXO RP14'!$A$55,(IF(G70=6,'ANEXO RP14'!$A$56,(IF(G70=7,'ANEXO RP14'!$A$57,(IF(G70=8,'ANEXO RP14'!$A$58,(IF(G70=9,'ANEXO RP14'!$A$59,(IF(G70=10,'ANEXO RP14'!$A$60,(IF(G70=11,'ANEXO RP14'!$A$61,(IF(G70=12,'ANEXO RP14'!$A$62,(IF(G70=13,'ANEXO RP14'!$A$63,(IF(G70=14,'ANEXO RP14'!$A$64,(IF(G70=15,'ANEXO RP14'!$A$65,(IF(G70=16,'ANEXO RP14'!$A$66," ")))))))))))))))))))))))))))))))</f>
        <v>Gêneros alimentícios</v>
      </c>
      <c r="I70" s="139">
        <v>327.43</v>
      </c>
      <c r="J70" s="140">
        <v>43516</v>
      </c>
      <c r="K70" s="141">
        <v>22001</v>
      </c>
    </row>
    <row r="71" spans="1:12" s="103" customFormat="1" ht="41.25" customHeight="1" thickBot="1">
      <c r="A71" s="143">
        <v>43501</v>
      </c>
      <c r="B71" s="144" t="s">
        <v>188</v>
      </c>
      <c r="C71" s="145">
        <v>40432544000147</v>
      </c>
      <c r="D71" s="146" t="e">
        <f ca="1">VLOOKUP($C71:$C$4969,$C$27:$D$4969,2,0)</f>
        <v>#VALUE!</v>
      </c>
      <c r="E71" s="147">
        <v>3003</v>
      </c>
      <c r="F71" s="148" t="str">
        <f>VLOOKUP($E71:$E$4969,'PLANO DE APLICAÇÃO'!$A$4:$B$1013,2,0)</f>
        <v>TELEFONE/INTERNET</v>
      </c>
      <c r="G71" s="149">
        <v>11</v>
      </c>
      <c r="H71" s="102" t="str">
        <f>IF(G71=1,'ANEXO RP14'!$A$51,(IF(G71=2,'ANEXO RP14'!$A$52,(IF(G71=3,'ANEXO RP14'!$A$53,(IF(G71=4,'ANEXO RP14'!$A$54,(IF(G71=5,'ANEXO RP14'!$A$55,(IF(G71=6,'ANEXO RP14'!$A$56,(IF(G71=7,'ANEXO RP14'!$A$57,(IF(G71=8,'ANEXO RP14'!$A$58,(IF(G71=9,'ANEXO RP14'!$A$59,(IF(G71=10,'ANEXO RP14'!$A$60,(IF(G71=11,'ANEXO RP14'!$A$61,(IF(G71=12,'ANEXO RP14'!$A$62,(IF(G71=13,'ANEXO RP14'!$A$63,(IF(G71=14,'ANEXO RP14'!$A$64,(IF(G71=15,'ANEXO RP14'!$A$65,(IF(G71=16,'ANEXO RP14'!$A$66," ")))))))))))))))))))))))))))))))</f>
        <v>Utilidades públicas (7)</v>
      </c>
      <c r="I71" s="150">
        <v>348.36</v>
      </c>
      <c r="J71" s="151">
        <v>43516</v>
      </c>
      <c r="K71" s="145" t="s">
        <v>127</v>
      </c>
      <c r="L71" s="103" t="s">
        <v>189</v>
      </c>
    </row>
    <row r="72" spans="1:12" s="75" customFormat="1" ht="41.25" customHeight="1" thickBot="1">
      <c r="A72" s="132">
        <v>43502</v>
      </c>
      <c r="B72" s="142" t="s">
        <v>190</v>
      </c>
      <c r="C72" s="134">
        <v>7314929000134</v>
      </c>
      <c r="D72" s="135" t="s">
        <v>191</v>
      </c>
      <c r="E72" s="136">
        <v>4002</v>
      </c>
      <c r="F72" s="137" t="str">
        <f>VLOOKUP($E72:$E$4969,'PLANO DE APLICAÇÃO'!$A$4:$B$1013,2,0)</f>
        <v>MATERIAL DE LIMPEZA E HIGIÊNE PESSOAL</v>
      </c>
      <c r="G72" s="138">
        <v>6</v>
      </c>
      <c r="H72" s="72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>Outros materiais de consumo</v>
      </c>
      <c r="I72" s="139">
        <v>1704.3</v>
      </c>
      <c r="J72" s="140">
        <v>43525</v>
      </c>
      <c r="K72" s="141">
        <v>30102</v>
      </c>
    </row>
    <row r="73" spans="1:12" s="75" customFormat="1" ht="41.25" customHeight="1" thickBot="1">
      <c r="A73" s="132">
        <v>43502</v>
      </c>
      <c r="B73" s="142" t="s">
        <v>192</v>
      </c>
      <c r="C73" s="134">
        <v>3508406000178</v>
      </c>
      <c r="D73" s="135" t="s">
        <v>193</v>
      </c>
      <c r="E73" s="136">
        <v>4003</v>
      </c>
      <c r="F73" s="137" t="str">
        <f>VLOOKUP($E73:$E$4969,'PLANO DE APLICAÇÃO'!$A$4:$B$1013,2,0)</f>
        <v>MATERIAL EDUCATIVO/PEDAGÓGICO/DIDÁTICO/EXPEDIENTE</v>
      </c>
      <c r="G73" s="138">
        <v>6</v>
      </c>
      <c r="H73" s="72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>Outros materiais de consumo</v>
      </c>
      <c r="I73" s="139">
        <v>407</v>
      </c>
      <c r="J73" s="140">
        <v>43502</v>
      </c>
      <c r="K73" s="141">
        <v>20611</v>
      </c>
    </row>
    <row r="74" spans="1:12" s="75" customFormat="1" ht="41.25" customHeight="1" thickBot="1">
      <c r="A74" s="132">
        <v>43503</v>
      </c>
      <c r="B74" s="142" t="s">
        <v>194</v>
      </c>
      <c r="C74" s="134">
        <v>75315333007111</v>
      </c>
      <c r="D74" s="135" t="s">
        <v>195</v>
      </c>
      <c r="E74" s="136">
        <v>4001</v>
      </c>
      <c r="F74" s="137" t="str">
        <f>VLOOKUP($E74:$E$4969,'PLANO DE APLICAÇÃO'!$A$4:$B$1013,2,0)</f>
        <v>GÊNEROS ALIMENTÍCIOS</v>
      </c>
      <c r="G74" s="138">
        <v>5</v>
      </c>
      <c r="H74" s="72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>Gêneros alimentícios</v>
      </c>
      <c r="I74" s="139">
        <v>419.64</v>
      </c>
      <c r="J74" s="140">
        <v>43502</v>
      </c>
      <c r="K74" s="134" t="s">
        <v>196</v>
      </c>
    </row>
    <row r="75" spans="1:12" s="75" customFormat="1" ht="41.25" customHeight="1" thickBot="1">
      <c r="A75" s="132">
        <v>43504</v>
      </c>
      <c r="B75" s="142" t="s">
        <v>197</v>
      </c>
      <c r="C75" s="134">
        <v>4946908000143</v>
      </c>
      <c r="D75" s="135" t="s">
        <v>198</v>
      </c>
      <c r="E75" s="136">
        <v>3008</v>
      </c>
      <c r="F75" s="137" t="str">
        <f>VLOOKUP($E75:$E$4969,'PLANO DE APLICAÇÃO'!$A$4:$B$1013,2,0)</f>
        <v>MANUTENÇÃO E REPAROS</v>
      </c>
      <c r="G75" s="138">
        <v>8</v>
      </c>
      <c r="H75" s="72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>Outros serviços de terceiros</v>
      </c>
      <c r="I75" s="139">
        <v>662.5</v>
      </c>
      <c r="J75" s="140">
        <v>43516</v>
      </c>
      <c r="K75" s="141">
        <v>22007</v>
      </c>
    </row>
    <row r="76" spans="1:12" s="75" customFormat="1" ht="41.25" customHeight="1" thickBot="1">
      <c r="A76" s="132">
        <v>43507</v>
      </c>
      <c r="B76" s="142" t="s">
        <v>199</v>
      </c>
      <c r="C76" s="134">
        <v>2473645000177</v>
      </c>
      <c r="D76" s="135" t="s">
        <v>200</v>
      </c>
      <c r="E76" s="136">
        <v>4002</v>
      </c>
      <c r="F76" s="137" t="str">
        <f>VLOOKUP($E76:$E$4969,'PLANO DE APLICAÇÃO'!$A$4:$B$1013,2,0)</f>
        <v>MATERIAL DE LIMPEZA E HIGIÊNE PESSOAL</v>
      </c>
      <c r="G76" s="138">
        <v>6</v>
      </c>
      <c r="H76" s="72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>Outros materiais de consumo</v>
      </c>
      <c r="I76" s="139">
        <v>141.19999999999999</v>
      </c>
      <c r="J76" s="140">
        <v>43532</v>
      </c>
      <c r="K76" s="141">
        <v>30803</v>
      </c>
    </row>
    <row r="77" spans="1:12" s="75" customFormat="1" ht="41.25" customHeight="1" thickBot="1">
      <c r="A77" s="132">
        <v>43508</v>
      </c>
      <c r="B77" s="142" t="s">
        <v>201</v>
      </c>
      <c r="C77" s="134">
        <v>33050196000188</v>
      </c>
      <c r="D77" s="135" t="s">
        <v>202</v>
      </c>
      <c r="E77" s="136">
        <v>3001</v>
      </c>
      <c r="F77" s="137" t="str">
        <f>VLOOKUP($E77:$E$4969,'PLANO DE APLICAÇÃO'!$A$4:$B$1013,2,0)</f>
        <v>ENERGIA ELÉTRICA</v>
      </c>
      <c r="G77" s="138">
        <v>11</v>
      </c>
      <c r="H77" s="72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>Utilidades públicas (7)</v>
      </c>
      <c r="I77" s="139">
        <v>2457.64</v>
      </c>
      <c r="J77" s="140">
        <v>43542</v>
      </c>
      <c r="K77" s="134" t="s">
        <v>127</v>
      </c>
    </row>
    <row r="78" spans="1:12" s="75" customFormat="1" ht="41.25" customHeight="1" thickBot="1">
      <c r="A78" s="132">
        <v>43509</v>
      </c>
      <c r="B78" s="142" t="s">
        <v>203</v>
      </c>
      <c r="C78" s="134">
        <v>66989955000121</v>
      </c>
      <c r="D78" s="135" t="str">
        <f>VLOOKUP($C77:$C$4969,$C$27:$D$4969,2,0)</f>
        <v>SIND. EMP. A.C EMP. ED. COND. EMP. TUR. HOSP. FRANCA REGIÃO</v>
      </c>
      <c r="E78" s="136">
        <v>1011</v>
      </c>
      <c r="F78" s="137" t="str">
        <f>VLOOKUP($E78:$E$4969,'PLANO DE APLICAÇÃO'!$A$4:$B$1013,2,0)</f>
        <v xml:space="preserve">ENCARGOS GERAIS </v>
      </c>
      <c r="G78" s="138">
        <v>1</v>
      </c>
      <c r="H78" s="72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>Recursos humanos (5)</v>
      </c>
      <c r="I78" s="139">
        <v>350</v>
      </c>
      <c r="J78" s="140">
        <v>43532</v>
      </c>
      <c r="K78" s="141">
        <v>30801</v>
      </c>
    </row>
    <row r="79" spans="1:12" s="75" customFormat="1" ht="41.25" customHeight="1" thickBot="1">
      <c r="A79" s="132">
        <v>43510</v>
      </c>
      <c r="B79" s="142" t="s">
        <v>204</v>
      </c>
      <c r="C79" s="134">
        <v>31137795883</v>
      </c>
      <c r="D79" s="135" t="str">
        <f>VLOOKUP($C78:$C$4969,$C$27:$D$4969,2,0)</f>
        <v>ANA PAULA MARCOLINO</v>
      </c>
      <c r="E79" s="136">
        <v>1006</v>
      </c>
      <c r="F79" s="137" t="str">
        <f>VLOOKUP($E79:$E$4969,'PLANO DE APLICAÇÃO'!$A$4:$B$1013,2,0)</f>
        <v>CUIDADOR SOCIAL</v>
      </c>
      <c r="G79" s="138">
        <v>1</v>
      </c>
      <c r="H79" s="72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>Recursos humanos (5)</v>
      </c>
      <c r="I79" s="139">
        <v>1734.09</v>
      </c>
      <c r="J79" s="140">
        <v>43516</v>
      </c>
      <c r="K79" s="134" t="s">
        <v>127</v>
      </c>
    </row>
    <row r="80" spans="1:12" s="75" customFormat="1" ht="41.25" customHeight="1" thickBot="1">
      <c r="A80" s="132">
        <v>43510</v>
      </c>
      <c r="B80" s="142" t="s">
        <v>205</v>
      </c>
      <c r="C80" s="134">
        <v>8075667000165</v>
      </c>
      <c r="D80" s="135" t="s">
        <v>206</v>
      </c>
      <c r="E80" s="136">
        <v>4001</v>
      </c>
      <c r="F80" s="137" t="str">
        <f>VLOOKUP($E80:$E$4969,'PLANO DE APLICAÇÃO'!$A$4:$B$1013,2,0)</f>
        <v>GÊNEROS ALIMENTÍCIOS</v>
      </c>
      <c r="G80" s="138">
        <v>5</v>
      </c>
      <c r="H80" s="72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>Gêneros alimentícios</v>
      </c>
      <c r="I80" s="139">
        <v>66.069999999999993</v>
      </c>
      <c r="J80" s="140">
        <v>43516</v>
      </c>
      <c r="K80" s="141">
        <v>22006</v>
      </c>
    </row>
    <row r="81" spans="1:11" s="75" customFormat="1" ht="41.25" customHeight="1" thickBot="1">
      <c r="A81" s="132">
        <v>43512</v>
      </c>
      <c r="B81" s="142" t="s">
        <v>207</v>
      </c>
      <c r="C81" s="134">
        <v>74258039000140</v>
      </c>
      <c r="D81" s="135" t="s">
        <v>208</v>
      </c>
      <c r="E81" s="136">
        <v>4006</v>
      </c>
      <c r="F81" s="137" t="str">
        <f>VLOOKUP($E81:$E$4969,'PLANO DE APLICAÇÃO'!$A$4:$B$1013,2,0)</f>
        <v xml:space="preserve">GÁS </v>
      </c>
      <c r="G81" s="138">
        <v>11</v>
      </c>
      <c r="H81" s="72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>Utilidades públicas (7)</v>
      </c>
      <c r="I81" s="139">
        <v>888</v>
      </c>
      <c r="J81" s="140">
        <v>43525</v>
      </c>
      <c r="K81" s="141">
        <v>30101</v>
      </c>
    </row>
    <row r="82" spans="1:11" s="75" customFormat="1" ht="41.25" customHeight="1" thickBot="1">
      <c r="A82" s="132">
        <v>43515</v>
      </c>
      <c r="B82" s="142" t="s">
        <v>209</v>
      </c>
      <c r="C82" s="134">
        <v>28882763000122</v>
      </c>
      <c r="D82" s="135" t="str">
        <f>VLOOKUP($C81:$C$4969,$C$27:$D$4969,2,0)</f>
        <v>FLAVIA MELO ASSESSORIA CONTABIL EIRELI ME</v>
      </c>
      <c r="E82" s="136">
        <v>3006</v>
      </c>
      <c r="F82" s="137" t="str">
        <f>VLOOKUP($E82:$E$4969,'PLANO DE APLICAÇÃO'!$A$4:$B$1013,2,0)</f>
        <v>ASSISTÊNCIA CONTÁBIL</v>
      </c>
      <c r="G82" s="138">
        <v>8</v>
      </c>
      <c r="H82" s="72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>Outros serviços de terceiros</v>
      </c>
      <c r="I82" s="139">
        <v>2387.9</v>
      </c>
      <c r="J82" s="140">
        <v>43530</v>
      </c>
      <c r="K82" s="141">
        <v>30601</v>
      </c>
    </row>
    <row r="83" spans="1:11" s="75" customFormat="1" ht="41.25" customHeight="1" thickBot="1">
      <c r="A83" s="132">
        <v>43511</v>
      </c>
      <c r="B83" s="142" t="s">
        <v>139</v>
      </c>
      <c r="C83" s="134">
        <v>3508810577</v>
      </c>
      <c r="D83" s="135" t="str">
        <f>VLOOKUP($C82:$C$4969,$C$27:$D$4969,2,0)</f>
        <v>ANA PAULA MACHADO DOS SANTOS</v>
      </c>
      <c r="E83" s="136">
        <v>1006</v>
      </c>
      <c r="F83" s="137" t="str">
        <f>VLOOKUP($E83:$E$4969,'PLANO DE APLICAÇÃO'!$A$4:$B$1013,2,0)</f>
        <v>CUIDADOR SOCIAL</v>
      </c>
      <c r="G83" s="138">
        <v>1</v>
      </c>
      <c r="H83" s="72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>Recursos humanos (5)</v>
      </c>
      <c r="I83" s="139">
        <v>473.6</v>
      </c>
      <c r="J83" s="140">
        <v>43516</v>
      </c>
      <c r="K83" s="134" t="s">
        <v>127</v>
      </c>
    </row>
    <row r="84" spans="1:11" s="75" customFormat="1" ht="41.25" customHeight="1" thickBot="1">
      <c r="A84" s="132">
        <v>43511</v>
      </c>
      <c r="B84" s="142" t="s">
        <v>139</v>
      </c>
      <c r="C84" s="134">
        <v>14833799812</v>
      </c>
      <c r="D84" s="135" t="str">
        <f>VLOOKUP($C83:$C$4969,$C$27:$D$4969,2,0)</f>
        <v>ANGELA MARIA DE MOURA</v>
      </c>
      <c r="E84" s="136">
        <v>1006</v>
      </c>
      <c r="F84" s="137" t="str">
        <f>VLOOKUP($E84:$E$4969,'PLANO DE APLICAÇÃO'!$A$4:$B$1013,2,0)</f>
        <v>CUIDADOR SOCIAL</v>
      </c>
      <c r="G84" s="138">
        <v>1</v>
      </c>
      <c r="H84" s="72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>Recursos humanos (5)</v>
      </c>
      <c r="I84" s="139">
        <v>473.6</v>
      </c>
      <c r="J84" s="140">
        <v>43516</v>
      </c>
      <c r="K84" s="134" t="s">
        <v>127</v>
      </c>
    </row>
    <row r="85" spans="1:11" s="75" customFormat="1" ht="41.25" customHeight="1" thickBot="1">
      <c r="A85" s="132">
        <v>43511</v>
      </c>
      <c r="B85" s="142" t="s">
        <v>139</v>
      </c>
      <c r="C85" s="134">
        <v>13881904867</v>
      </c>
      <c r="D85" s="135" t="str">
        <f>VLOOKUP($C84:$C$4969,$C$27:$D$4969,2,0)</f>
        <v>MARIA APARECIDA TAVEIRA CAU</v>
      </c>
      <c r="E85" s="136">
        <v>1007</v>
      </c>
      <c r="F85" s="137" t="str">
        <f>VLOOKUP($E85:$E$4969,'PLANO DE APLICAÇÃO'!$A$4:$B$1013,2,0)</f>
        <v>COZINHEIRA</v>
      </c>
      <c r="G85" s="138">
        <v>1</v>
      </c>
      <c r="H85" s="72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>Recursos humanos (5)</v>
      </c>
      <c r="I85" s="139">
        <v>150</v>
      </c>
      <c r="J85" s="140">
        <v>43516</v>
      </c>
      <c r="K85" s="134" t="s">
        <v>127</v>
      </c>
    </row>
    <row r="86" spans="1:11" s="75" customFormat="1" ht="41.25" customHeight="1" thickBot="1">
      <c r="A86" s="132">
        <v>43511</v>
      </c>
      <c r="B86" s="142" t="s">
        <v>139</v>
      </c>
      <c r="C86" s="134">
        <v>17538257845</v>
      </c>
      <c r="D86" s="135" t="str">
        <f>VLOOKUP($C85:$C$4969,$C$27:$D$4969,2,0)</f>
        <v>MARLI MENDONÇA</v>
      </c>
      <c r="E86" s="136">
        <v>1006</v>
      </c>
      <c r="F86" s="137" t="str">
        <f>VLOOKUP($E86:$E$4969,'PLANO DE APLICAÇÃO'!$A$4:$B$1013,2,0)</f>
        <v>CUIDADOR SOCIAL</v>
      </c>
      <c r="G86" s="138">
        <v>1</v>
      </c>
      <c r="H86" s="72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>Recursos humanos (5)</v>
      </c>
      <c r="I86" s="139">
        <v>473.6</v>
      </c>
      <c r="J86" s="140">
        <v>43516</v>
      </c>
      <c r="K86" s="134" t="s">
        <v>127</v>
      </c>
    </row>
    <row r="87" spans="1:11" s="75" customFormat="1" ht="41.25" customHeight="1" thickBot="1">
      <c r="A87" s="132">
        <v>43511</v>
      </c>
      <c r="B87" s="142" t="s">
        <v>139</v>
      </c>
      <c r="C87" s="134">
        <v>38110459897</v>
      </c>
      <c r="D87" s="135" t="str">
        <f>VLOOKUP($C86:$C$4969,$C$27:$D$4969,2,0)</f>
        <v>CARINA MONTEIRO DA SILVA</v>
      </c>
      <c r="E87" s="136">
        <v>1006</v>
      </c>
      <c r="F87" s="137" t="str">
        <f>VLOOKUP($E87:$E$4969,'PLANO DE APLICAÇÃO'!$A$4:$B$1013,2,0)</f>
        <v>CUIDADOR SOCIAL</v>
      </c>
      <c r="G87" s="138">
        <v>1</v>
      </c>
      <c r="H87" s="72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>Recursos humanos (5)</v>
      </c>
      <c r="I87" s="139">
        <v>473.6</v>
      </c>
      <c r="J87" s="140">
        <v>43516</v>
      </c>
      <c r="K87" s="134" t="s">
        <v>127</v>
      </c>
    </row>
    <row r="88" spans="1:11" s="75" customFormat="1" ht="41.25" customHeight="1" thickBot="1">
      <c r="A88" s="132">
        <v>43511</v>
      </c>
      <c r="B88" s="142" t="s">
        <v>139</v>
      </c>
      <c r="C88" s="134">
        <v>34222681890</v>
      </c>
      <c r="D88" s="135" t="str">
        <f>VLOOKUP($C87:$C$4969,$C$27:$D$4969,2,0)</f>
        <v>DARCIELA KAIZER</v>
      </c>
      <c r="E88" s="136">
        <v>1006</v>
      </c>
      <c r="F88" s="137" t="str">
        <f>VLOOKUP($E88:$E$4969,'PLANO DE APLICAÇÃO'!$A$4:$B$1013,2,0)</f>
        <v>CUIDADOR SOCIAL</v>
      </c>
      <c r="G88" s="138">
        <v>1</v>
      </c>
      <c r="H88" s="72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>Recursos humanos (5)</v>
      </c>
      <c r="I88" s="139">
        <v>473.6</v>
      </c>
      <c r="J88" s="140">
        <v>43516</v>
      </c>
      <c r="K88" s="134" t="s">
        <v>127</v>
      </c>
    </row>
    <row r="89" spans="1:11" s="75" customFormat="1" ht="41.25" customHeight="1" thickBot="1">
      <c r="A89" s="132">
        <v>43511</v>
      </c>
      <c r="B89" s="142" t="s">
        <v>139</v>
      </c>
      <c r="C89" s="134">
        <v>14452577857</v>
      </c>
      <c r="D89" s="135" t="str">
        <f>VLOOKUP($C88:$C$4969,$C$27:$D$4969,2,0)</f>
        <v>ELAINE FARIA DA SILVA ASSIS</v>
      </c>
      <c r="E89" s="136">
        <v>1007</v>
      </c>
      <c r="F89" s="137" t="str">
        <f>VLOOKUP($E89:$E$4969,'PLANO DE APLICAÇÃO'!$A$4:$B$1013,2,0)</f>
        <v>COZINHEIRA</v>
      </c>
      <c r="G89" s="138">
        <v>1</v>
      </c>
      <c r="H89" s="72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>Recursos humanos (5)</v>
      </c>
      <c r="I89" s="139">
        <v>219.88</v>
      </c>
      <c r="J89" s="140">
        <v>43516</v>
      </c>
      <c r="K89" s="134" t="s">
        <v>127</v>
      </c>
    </row>
    <row r="90" spans="1:11" s="75" customFormat="1" ht="41.25" customHeight="1" thickBot="1">
      <c r="A90" s="132">
        <v>43511</v>
      </c>
      <c r="B90" s="142" t="s">
        <v>139</v>
      </c>
      <c r="C90" s="134">
        <v>26257105862</v>
      </c>
      <c r="D90" s="135" t="str">
        <f>VLOOKUP($C89:$C$4969,$C$27:$D$4969,2,0)</f>
        <v>EDMA APARECIDA DIAS BERNABE</v>
      </c>
      <c r="E90" s="136">
        <v>1008</v>
      </c>
      <c r="F90" s="137" t="str">
        <f>VLOOKUP($E90:$E$4969,'PLANO DE APLICAÇÃO'!$A$4:$B$1013,2,0)</f>
        <v>AUXILIAR DE LIMPEZA</v>
      </c>
      <c r="G90" s="138">
        <v>1</v>
      </c>
      <c r="H90" s="72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>Recursos humanos (5)</v>
      </c>
      <c r="I90" s="139">
        <v>350</v>
      </c>
      <c r="J90" s="140">
        <v>43516</v>
      </c>
      <c r="K90" s="134" t="s">
        <v>127</v>
      </c>
    </row>
    <row r="91" spans="1:11" s="75" customFormat="1" ht="41.25" customHeight="1" thickBot="1">
      <c r="A91" s="132">
        <v>43511</v>
      </c>
      <c r="B91" s="142" t="s">
        <v>139</v>
      </c>
      <c r="C91" s="134">
        <v>21327926822</v>
      </c>
      <c r="D91" s="135" t="str">
        <f>VLOOKUP($C90:$C$4969,$C$27:$D$4969,2,0)</f>
        <v>ERICA DE PAULA SILVA CRISPIM</v>
      </c>
      <c r="E91" s="136">
        <v>1006</v>
      </c>
      <c r="F91" s="137" t="str">
        <f>VLOOKUP($E91:$E$4969,'PLANO DE APLICAÇÃO'!$A$4:$B$1013,2,0)</f>
        <v>CUIDADOR SOCIAL</v>
      </c>
      <c r="G91" s="138">
        <v>1</v>
      </c>
      <c r="H91" s="72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>Recursos humanos (5)</v>
      </c>
      <c r="I91" s="139">
        <v>473.6</v>
      </c>
      <c r="J91" s="140">
        <v>43516</v>
      </c>
      <c r="K91" s="134" t="s">
        <v>127</v>
      </c>
    </row>
    <row r="92" spans="1:11" s="75" customFormat="1" ht="41.25" customHeight="1" thickBot="1">
      <c r="A92" s="132">
        <v>43511</v>
      </c>
      <c r="B92" s="142" t="s">
        <v>139</v>
      </c>
      <c r="C92" s="134">
        <v>999781561</v>
      </c>
      <c r="D92" s="135" t="str">
        <f>VLOOKUP($C91:$C$4969,$C$27:$D$4969,2,0)</f>
        <v>GENI MARIA DIAS FURTADO</v>
      </c>
      <c r="E92" s="136">
        <v>1006</v>
      </c>
      <c r="F92" s="137" t="str">
        <f>VLOOKUP($E92:$E$4969,'PLANO DE APLICAÇÃO'!$A$4:$B$1013,2,0)</f>
        <v>CUIDADOR SOCIAL</v>
      </c>
      <c r="G92" s="138">
        <v>1</v>
      </c>
      <c r="H92" s="72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>Recursos humanos (5)</v>
      </c>
      <c r="I92" s="139">
        <v>473.6</v>
      </c>
      <c r="J92" s="140">
        <v>43516</v>
      </c>
      <c r="K92" s="134" t="s">
        <v>127</v>
      </c>
    </row>
    <row r="93" spans="1:11" s="75" customFormat="1" ht="41.25" customHeight="1" thickBot="1">
      <c r="A93" s="132">
        <v>43511</v>
      </c>
      <c r="B93" s="142" t="s">
        <v>139</v>
      </c>
      <c r="C93" s="134">
        <v>32219947882</v>
      </c>
      <c r="D93" s="135" t="str">
        <f>VLOOKUP($C92:$C$4969,$C$27:$D$4969,2,0)</f>
        <v>MARIANA CRISTINA ALVES</v>
      </c>
      <c r="E93" s="136">
        <v>1006</v>
      </c>
      <c r="F93" s="137" t="str">
        <f>VLOOKUP($E93:$E$4969,'PLANO DE APLICAÇÃO'!$A$4:$B$1013,2,0)</f>
        <v>CUIDADOR SOCIAL</v>
      </c>
      <c r="G93" s="138">
        <v>1</v>
      </c>
      <c r="H93" s="72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>Recursos humanos (5)</v>
      </c>
      <c r="I93" s="139">
        <v>473.6</v>
      </c>
      <c r="J93" s="140">
        <v>43516</v>
      </c>
      <c r="K93" s="134" t="s">
        <v>127</v>
      </c>
    </row>
    <row r="94" spans="1:11" s="75" customFormat="1" ht="41.25" customHeight="1" thickBot="1">
      <c r="A94" s="132">
        <v>43511</v>
      </c>
      <c r="B94" s="142" t="s">
        <v>139</v>
      </c>
      <c r="C94" s="134">
        <v>6014818871</v>
      </c>
      <c r="D94" s="135" t="str">
        <f>VLOOKUP($C93:$C$4969,$C$27:$D$4969,2,0)</f>
        <v>MARIA DE LOURDES DOS SANTOS</v>
      </c>
      <c r="E94" s="136">
        <v>1009</v>
      </c>
      <c r="F94" s="137" t="str">
        <f>VLOOKUP($E94:$E$4969,'PLANO DE APLICAÇÃO'!$A$4:$B$1013,2,0)</f>
        <v>LAVANDERIA</v>
      </c>
      <c r="G94" s="138">
        <v>1</v>
      </c>
      <c r="H94" s="72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>Recursos humanos (5)</v>
      </c>
      <c r="I94" s="139">
        <v>473.6</v>
      </c>
      <c r="J94" s="140">
        <v>43516</v>
      </c>
      <c r="K94" s="134" t="s">
        <v>127</v>
      </c>
    </row>
    <row r="95" spans="1:11" s="75" customFormat="1" ht="41.25" customHeight="1" thickBot="1">
      <c r="A95" s="132">
        <v>43511</v>
      </c>
      <c r="B95" s="142" t="s">
        <v>139</v>
      </c>
      <c r="C95" s="134">
        <v>21268132829</v>
      </c>
      <c r="D95" s="135" t="str">
        <f>VLOOKUP($C94:$C$4969,$C$27:$D$4969,2,0)</f>
        <v>MIRIA RODRIGUES DE BRITO</v>
      </c>
      <c r="E95" s="136">
        <v>1006</v>
      </c>
      <c r="F95" s="137" t="str">
        <f>VLOOKUP($E95:$E$4969,'PLANO DE APLICAÇÃO'!$A$4:$B$1013,2,0)</f>
        <v>CUIDADOR SOCIAL</v>
      </c>
      <c r="G95" s="138">
        <v>1</v>
      </c>
      <c r="H95" s="72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>Recursos humanos (5)</v>
      </c>
      <c r="I95" s="139">
        <v>473.6</v>
      </c>
      <c r="J95" s="140">
        <v>43516</v>
      </c>
      <c r="K95" s="134" t="s">
        <v>127</v>
      </c>
    </row>
    <row r="96" spans="1:11" s="75" customFormat="1" ht="41.25" customHeight="1" thickBot="1">
      <c r="A96" s="132">
        <v>43511</v>
      </c>
      <c r="B96" s="142" t="s">
        <v>139</v>
      </c>
      <c r="C96" s="134">
        <v>98467212500</v>
      </c>
      <c r="D96" s="135" t="str">
        <f>VLOOKUP($C95:$C$4969,$C$27:$D$4969,2,0)</f>
        <v>MARIUZETE SANTANA GOMES LEONARDO</v>
      </c>
      <c r="E96" s="136">
        <v>1006</v>
      </c>
      <c r="F96" s="137" t="str">
        <f>VLOOKUP($E96:$E$4969,'PLANO DE APLICAÇÃO'!$A$4:$B$1013,2,0)</f>
        <v>CUIDADOR SOCIAL</v>
      </c>
      <c r="G96" s="138">
        <v>1</v>
      </c>
      <c r="H96" s="72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>Recursos humanos (5)</v>
      </c>
      <c r="I96" s="139">
        <v>473.6</v>
      </c>
      <c r="J96" s="140">
        <v>43516</v>
      </c>
      <c r="K96" s="134" t="s">
        <v>127</v>
      </c>
    </row>
    <row r="97" spans="1:11" s="75" customFormat="1" ht="41.25" customHeight="1" thickBot="1">
      <c r="A97" s="132">
        <v>43511</v>
      </c>
      <c r="B97" s="142" t="s">
        <v>139</v>
      </c>
      <c r="C97" s="134">
        <v>29772226855</v>
      </c>
      <c r="D97" s="135" t="str">
        <f>VLOOKUP($C96:$C$4969,$C$27:$D$4969,2,0)</f>
        <v>ANGELA APARECIDA FERREIRA</v>
      </c>
      <c r="E97" s="136">
        <v>1006</v>
      </c>
      <c r="F97" s="137" t="str">
        <f>VLOOKUP($E97:$E$4969,'PLANO DE APLICAÇÃO'!$A$4:$B$1013,2,0)</f>
        <v>CUIDADOR SOCIAL</v>
      </c>
      <c r="G97" s="138">
        <v>1</v>
      </c>
      <c r="H97" s="72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>Recursos humanos (5)</v>
      </c>
      <c r="I97" s="139">
        <v>456.68</v>
      </c>
      <c r="J97" s="140">
        <v>43516</v>
      </c>
      <c r="K97" s="134" t="s">
        <v>127</v>
      </c>
    </row>
    <row r="98" spans="1:11" s="75" customFormat="1" ht="41.25" customHeight="1" thickBot="1">
      <c r="A98" s="132">
        <v>43511</v>
      </c>
      <c r="B98" s="142" t="s">
        <v>139</v>
      </c>
      <c r="C98" s="134">
        <v>16219537858</v>
      </c>
      <c r="D98" s="135" t="str">
        <f>VLOOKUP($C97:$C$4969,$C$27:$D$4969,2,0)</f>
        <v>SANDRA APARECIDA MARCOLINO</v>
      </c>
      <c r="E98" s="136">
        <v>1001</v>
      </c>
      <c r="F98" s="137" t="str">
        <f>VLOOKUP($E98:$E$4969,'PLANO DE APLICAÇÃO'!$A$4:$B$1013,2,0)</f>
        <v>COORDENADOR TÉCNICO</v>
      </c>
      <c r="G98" s="138">
        <v>1</v>
      </c>
      <c r="H98" s="72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>Recursos humanos (5)</v>
      </c>
      <c r="I98" s="139">
        <v>880</v>
      </c>
      <c r="J98" s="140">
        <v>43516</v>
      </c>
      <c r="K98" s="134" t="s">
        <v>127</v>
      </c>
    </row>
    <row r="99" spans="1:11" s="75" customFormat="1" ht="41.25" customHeight="1" thickBot="1">
      <c r="A99" s="132">
        <v>43515</v>
      </c>
      <c r="B99" s="142" t="s">
        <v>210</v>
      </c>
      <c r="C99" s="134">
        <v>47961628000117</v>
      </c>
      <c r="D99" s="135" t="str">
        <f>VLOOKUP($C98:$C$4969,$C$27:$D$4969,2,0)</f>
        <v>EMPRESA SÃO JOSE LTDA</v>
      </c>
      <c r="E99" s="136">
        <v>2001</v>
      </c>
      <c r="F99" s="137" t="str">
        <f>VLOOKUP($E99:$E$4969,'PLANO DE APLICAÇÃO'!$A$4:$B$1013,2,0)</f>
        <v>VALE TRANSPORTE</v>
      </c>
      <c r="G99" s="138">
        <v>1</v>
      </c>
      <c r="H99" s="72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>Recursos humanos (5)</v>
      </c>
      <c r="I99" s="139">
        <v>1449.35</v>
      </c>
      <c r="J99" s="140">
        <v>43516</v>
      </c>
      <c r="K99" s="141">
        <v>22004</v>
      </c>
    </row>
    <row r="100" spans="1:11" s="75" customFormat="1" ht="41.25" customHeight="1" thickBot="1">
      <c r="A100" s="132">
        <v>43523</v>
      </c>
      <c r="B100" s="142" t="s">
        <v>211</v>
      </c>
      <c r="C100" s="134">
        <v>65790610000181</v>
      </c>
      <c r="D100" s="135" t="str">
        <f>VLOOKUP($C99:$C$4969,$C$27:$D$4969,2,0)</f>
        <v>ABATEDOURO DE AVES CALIFORNIA LTDA</v>
      </c>
      <c r="E100" s="136">
        <v>4001</v>
      </c>
      <c r="F100" s="137" t="str">
        <f>VLOOKUP($E100:$E$4969,'PLANO DE APLICAÇÃO'!$A$4:$B$1013,2,0)</f>
        <v>GÊNEROS ALIMENTÍCIOS</v>
      </c>
      <c r="G100" s="138">
        <v>5</v>
      </c>
      <c r="H100" s="72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>Gêneros alimentícios</v>
      </c>
      <c r="I100" s="139">
        <v>729.18</v>
      </c>
      <c r="J100" s="140">
        <v>43537</v>
      </c>
      <c r="K100" s="141">
        <v>31301</v>
      </c>
    </row>
    <row r="101" spans="1:11" s="75" customFormat="1" ht="41.25" customHeight="1" thickBot="1">
      <c r="A101" s="132">
        <v>43524</v>
      </c>
      <c r="B101" s="142" t="s">
        <v>212</v>
      </c>
      <c r="C101" s="134" t="s">
        <v>167</v>
      </c>
      <c r="D101" s="135" t="s">
        <v>213</v>
      </c>
      <c r="E101" s="136">
        <v>1011</v>
      </c>
      <c r="F101" s="137" t="str">
        <f>VLOOKUP($E101:$E$4969,'PLANO DE APLICAÇÃO'!$A$4:$B$1013,2,0)</f>
        <v xml:space="preserve">ENCARGOS GERAIS </v>
      </c>
      <c r="G101" s="138">
        <v>1</v>
      </c>
      <c r="H101" s="72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>Recursos humanos (5)</v>
      </c>
      <c r="I101" s="139">
        <v>186.82</v>
      </c>
      <c r="J101" s="140">
        <v>43502</v>
      </c>
      <c r="K101" s="141">
        <v>20612</v>
      </c>
    </row>
    <row r="102" spans="1:11" s="75" customFormat="1" ht="41.25" customHeight="1" thickBot="1">
      <c r="A102" s="132">
        <v>43524</v>
      </c>
      <c r="B102" s="142" t="s">
        <v>212</v>
      </c>
      <c r="C102" s="134" t="s">
        <v>167</v>
      </c>
      <c r="D102" s="135" t="s">
        <v>213</v>
      </c>
      <c r="E102" s="136">
        <v>1011</v>
      </c>
      <c r="F102" s="137" t="str">
        <f>VLOOKUP($E102:$E$4969,'PLANO DE APLICAÇÃO'!$A$4:$B$1013,2,0)</f>
        <v xml:space="preserve">ENCARGOS GERAIS </v>
      </c>
      <c r="G102" s="138">
        <v>1</v>
      </c>
      <c r="H102" s="72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>Recursos humanos (5)</v>
      </c>
      <c r="I102" s="139">
        <v>518.99</v>
      </c>
      <c r="J102" s="140">
        <v>43516</v>
      </c>
      <c r="K102" s="141">
        <v>22009</v>
      </c>
    </row>
    <row r="103" spans="1:11" s="75" customFormat="1" ht="41.25" customHeight="1" thickBot="1">
      <c r="A103" s="132">
        <v>43524</v>
      </c>
      <c r="B103" s="142" t="s">
        <v>214</v>
      </c>
      <c r="C103" s="134">
        <v>74298134000177</v>
      </c>
      <c r="D103" s="135" t="str">
        <f>VLOOKUP($C102:$C$4969,$C$27:$D$4969,2,0)</f>
        <v>ATTIVA COM. DE PROD. LIMPEZA E DESCARTAVEIS LTDA EPP</v>
      </c>
      <c r="E103" s="136">
        <v>4002</v>
      </c>
      <c r="F103" s="137" t="str">
        <f>VLOOKUP($E103:$E$4969,'PLANO DE APLICAÇÃO'!$A$4:$B$1013,2,0)</f>
        <v>MATERIAL DE LIMPEZA E HIGIÊNE PESSOAL</v>
      </c>
      <c r="G103" s="138">
        <v>6</v>
      </c>
      <c r="H103" s="72" t="str">
        <f>IF(G103=1,'ANEXO RP14'!$A$51,(IF(G103=2,'ANEXO RP14'!$A$52,(IF(G103=3,'ANEXO RP14'!$A$53,(IF(G103=4,'ANEXO RP14'!$A$54,(IF(G103=5,'ANEXO RP14'!$A$55,(IF(G103=6,'ANEXO RP14'!$A$56,(IF(G103=7,'ANEXO RP14'!$A$57,(IF(G103=8,'ANEXO RP14'!$A$58,(IF(G103=9,'ANEXO RP14'!$A$59,(IF(G103=10,'ANEXO RP14'!$A$60,(IF(G103=11,'ANEXO RP14'!$A$61,(IF(G103=12,'ANEXO RP14'!$A$62,(IF(G103=13,'ANEXO RP14'!$A$63,(IF(G103=14,'ANEXO RP14'!$A$64,(IF(G103=15,'ANEXO RP14'!$A$65,(IF(G103=16,'ANEXO RP14'!$A$66," ")))))))))))))))))))))))))))))))</f>
        <v>Outros materiais de consumo</v>
      </c>
      <c r="I103" s="139">
        <v>1883.82</v>
      </c>
      <c r="J103" s="140">
        <v>43543</v>
      </c>
      <c r="K103" s="141">
        <v>31907</v>
      </c>
    </row>
    <row r="104" spans="1:11" s="75" customFormat="1" ht="41.25" customHeight="1" thickBot="1">
      <c r="A104" s="132">
        <v>43524</v>
      </c>
      <c r="B104" s="142" t="s">
        <v>215</v>
      </c>
      <c r="C104" s="134">
        <v>7872399000301</v>
      </c>
      <c r="D104" s="135" t="str">
        <f>VLOOKUP($C103:$C$4969,$C$27:$D$4969,2,0)</f>
        <v>SUPERMERCADOS PATROCINIO E FILHOS LTDA</v>
      </c>
      <c r="E104" s="136">
        <v>4001</v>
      </c>
      <c r="F104" s="137" t="str">
        <f>VLOOKUP($E104:$E$4969,'PLANO DE APLICAÇÃO'!$A$4:$B$1013,2,0)</f>
        <v>GÊNEROS ALIMENTÍCIOS</v>
      </c>
      <c r="G104" s="138">
        <v>5</v>
      </c>
      <c r="H104" s="72" t="str">
        <f>IF(G104=1,'ANEXO RP14'!$A$51,(IF(G104=2,'ANEXO RP14'!$A$52,(IF(G104=3,'ANEXO RP14'!$A$53,(IF(G104=4,'ANEXO RP14'!$A$54,(IF(G104=5,'ANEXO RP14'!$A$55,(IF(G104=6,'ANEXO RP14'!$A$56,(IF(G104=7,'ANEXO RP14'!$A$57,(IF(G104=8,'ANEXO RP14'!$A$58,(IF(G104=9,'ANEXO RP14'!$A$59,(IF(G104=10,'ANEXO RP14'!$A$60,(IF(G104=11,'ANEXO RP14'!$A$61,(IF(G104=12,'ANEXO RP14'!$A$62,(IF(G104=13,'ANEXO RP14'!$A$63,(IF(G104=14,'ANEXO RP14'!$A$64,(IF(G104=15,'ANEXO RP14'!$A$65,(IF(G104=16,'ANEXO RP14'!$A$66," ")))))))))))))))))))))))))))))))</f>
        <v>Gêneros alimentícios</v>
      </c>
      <c r="I104" s="139">
        <v>1470.18</v>
      </c>
      <c r="J104" s="140">
        <v>43543</v>
      </c>
      <c r="K104" s="141">
        <v>31906</v>
      </c>
    </row>
    <row r="105" spans="1:11" s="75" customFormat="1" ht="41.25" customHeight="1" thickBot="1">
      <c r="A105" s="132">
        <v>43524</v>
      </c>
      <c r="B105" s="142" t="s">
        <v>139</v>
      </c>
      <c r="C105" s="134">
        <v>29772226855</v>
      </c>
      <c r="D105" s="135" t="s">
        <v>140</v>
      </c>
      <c r="E105" s="136">
        <v>1006</v>
      </c>
      <c r="F105" s="137" t="str">
        <f>VLOOKUP($E105:$E$4969,'PLANO DE APLICAÇÃO'!$A$4:$B$1013,2,0)</f>
        <v>CUIDADOR SOCIAL</v>
      </c>
      <c r="G105" s="138">
        <v>1</v>
      </c>
      <c r="H105" s="72" t="str">
        <f>IF(G105=1,'ANEXO RP14'!$A$51,(IF(G105=2,'ANEXO RP14'!$A$52,(IF(G105=3,'ANEXO RP14'!$A$53,(IF(G105=4,'ANEXO RP14'!$A$54,(IF(G105=5,'ANEXO RP14'!$A$55,(IF(G105=6,'ANEXO RP14'!$A$56,(IF(G105=7,'ANEXO RP14'!$A$57,(IF(G105=8,'ANEXO RP14'!$A$58,(IF(G105=9,'ANEXO RP14'!$A$59,(IF(G105=10,'ANEXO RP14'!$A$60,(IF(G105=11,'ANEXO RP14'!$A$61,(IF(G105=12,'ANEXO RP14'!$A$62,(IF(G105=13,'ANEXO RP14'!$A$63,(IF(G105=14,'ANEXO RP14'!$A$64,(IF(G105=15,'ANEXO RP14'!$A$65,(IF(G105=16,'ANEXO RP14'!$A$66," ")))))))))))))))))))))))))))))))</f>
        <v>Recursos humanos (5)</v>
      </c>
      <c r="I105" s="139">
        <v>706.14</v>
      </c>
      <c r="J105" s="140">
        <v>43525</v>
      </c>
      <c r="K105" s="134" t="s">
        <v>127</v>
      </c>
    </row>
    <row r="106" spans="1:11" s="75" customFormat="1" ht="41.25" customHeight="1" thickBot="1">
      <c r="A106" s="132">
        <v>43524</v>
      </c>
      <c r="B106" s="142" t="s">
        <v>139</v>
      </c>
      <c r="C106" s="134">
        <v>14833799812</v>
      </c>
      <c r="D106" s="135" t="str">
        <f>VLOOKUP($C105:$C$4969,$C$27:$D$4969,2,0)</f>
        <v>ANGELA MARIA DE MOURA</v>
      </c>
      <c r="E106" s="136">
        <v>1006</v>
      </c>
      <c r="F106" s="137" t="str">
        <f>VLOOKUP($E106:$E$4969,'PLANO DE APLICAÇÃO'!$A$4:$B$1013,2,0)</f>
        <v>CUIDADOR SOCIAL</v>
      </c>
      <c r="G106" s="138">
        <v>1</v>
      </c>
      <c r="H106" s="72" t="str">
        <f>IF(G106=1,'ANEXO RP14'!$A$51,(IF(G106=2,'ANEXO RP14'!$A$52,(IF(G106=3,'ANEXO RP14'!$A$53,(IF(G106=4,'ANEXO RP14'!$A$54,(IF(G106=5,'ANEXO RP14'!$A$55,(IF(G106=6,'ANEXO RP14'!$A$56,(IF(G106=7,'ANEXO RP14'!$A$57,(IF(G106=8,'ANEXO RP14'!$A$58,(IF(G106=9,'ANEXO RP14'!$A$59,(IF(G106=10,'ANEXO RP14'!$A$60,(IF(G106=11,'ANEXO RP14'!$A$61,(IF(G106=12,'ANEXO RP14'!$A$62,(IF(G106=13,'ANEXO RP14'!$A$63,(IF(G106=14,'ANEXO RP14'!$A$64,(IF(G106=15,'ANEXO RP14'!$A$65,(IF(G106=16,'ANEXO RP14'!$A$66," ")))))))))))))))))))))))))))))))</f>
        <v>Recursos humanos (5)</v>
      </c>
      <c r="I106" s="139">
        <v>886.45</v>
      </c>
      <c r="J106" s="140">
        <v>43525</v>
      </c>
      <c r="K106" s="134" t="s">
        <v>127</v>
      </c>
    </row>
    <row r="107" spans="1:11" s="75" customFormat="1" ht="41.25" customHeight="1" thickBot="1">
      <c r="A107" s="132">
        <v>43524</v>
      </c>
      <c r="B107" s="142" t="s">
        <v>139</v>
      </c>
      <c r="C107" s="134">
        <v>33313773842</v>
      </c>
      <c r="D107" s="135" t="str">
        <f>VLOOKUP($C106:$C$4969,$C$27:$D$4969,2,0)</f>
        <v>CARLA MARIA ALVARENGA</v>
      </c>
      <c r="E107" s="136">
        <v>1005</v>
      </c>
      <c r="F107" s="137" t="str">
        <f>VLOOKUP($E107:$E$4969,'PLANO DE APLICAÇÃO'!$A$4:$B$1013,2,0)</f>
        <v>AUXILIAR ADMINISTRATIVO</v>
      </c>
      <c r="G107" s="138">
        <v>1</v>
      </c>
      <c r="H107" s="72" t="str">
        <f>IF(G107=1,'ANEXO RP14'!$A$51,(IF(G107=2,'ANEXO RP14'!$A$52,(IF(G107=3,'ANEXO RP14'!$A$53,(IF(G107=4,'ANEXO RP14'!$A$54,(IF(G107=5,'ANEXO RP14'!$A$55,(IF(G107=6,'ANEXO RP14'!$A$56,(IF(G107=7,'ANEXO RP14'!$A$57,(IF(G107=8,'ANEXO RP14'!$A$58,(IF(G107=9,'ANEXO RP14'!$A$59,(IF(G107=10,'ANEXO RP14'!$A$60,(IF(G107=11,'ANEXO RP14'!$A$61,(IF(G107=12,'ANEXO RP14'!$A$62,(IF(G107=13,'ANEXO RP14'!$A$63,(IF(G107=14,'ANEXO RP14'!$A$64,(IF(G107=15,'ANEXO RP14'!$A$65,(IF(G107=16,'ANEXO RP14'!$A$66," ")))))))))))))))))))))))))))))))</f>
        <v>Recursos humanos (5)</v>
      </c>
      <c r="I107" s="139">
        <v>1548.86</v>
      </c>
      <c r="J107" s="140">
        <v>43525</v>
      </c>
      <c r="K107" s="134" t="s">
        <v>127</v>
      </c>
    </row>
    <row r="108" spans="1:11" s="75" customFormat="1" ht="41.25" customHeight="1" thickBot="1">
      <c r="A108" s="132">
        <v>43524</v>
      </c>
      <c r="B108" s="142" t="s">
        <v>139</v>
      </c>
      <c r="C108" s="134">
        <v>38110459897</v>
      </c>
      <c r="D108" s="135" t="str">
        <f>VLOOKUP($C107:$C$4969,$C$27:$D$4969,2,0)</f>
        <v>CARINA MONTEIRO DA SILVA</v>
      </c>
      <c r="E108" s="136">
        <v>1006</v>
      </c>
      <c r="F108" s="137" t="str">
        <f>VLOOKUP($E108:$E$4969,'PLANO DE APLICAÇÃO'!$A$4:$B$1013,2,0)</f>
        <v>CUIDADOR SOCIAL</v>
      </c>
      <c r="G108" s="138">
        <v>1</v>
      </c>
      <c r="H108" s="72" t="str">
        <f>IF(G108=1,'ANEXO RP14'!$A$51,(IF(G108=2,'ANEXO RP14'!$A$52,(IF(G108=3,'ANEXO RP14'!$A$53,(IF(G108=4,'ANEXO RP14'!$A$54,(IF(G108=5,'ANEXO RP14'!$A$55,(IF(G108=6,'ANEXO RP14'!$A$56,(IF(G108=7,'ANEXO RP14'!$A$57,(IF(G108=8,'ANEXO RP14'!$A$58,(IF(G108=9,'ANEXO RP14'!$A$59,(IF(G108=10,'ANEXO RP14'!$A$60,(IF(G108=11,'ANEXO RP14'!$A$61,(IF(G108=12,'ANEXO RP14'!$A$62,(IF(G108=13,'ANEXO RP14'!$A$63,(IF(G108=14,'ANEXO RP14'!$A$64,(IF(G108=15,'ANEXO RP14'!$A$65,(IF(G108=16,'ANEXO RP14'!$A$66," ")))))))))))))))))))))))))))))))</f>
        <v>Recursos humanos (5)</v>
      </c>
      <c r="I108" s="139">
        <v>710.2</v>
      </c>
      <c r="J108" s="140">
        <v>43525</v>
      </c>
      <c r="K108" s="134" t="s">
        <v>127</v>
      </c>
    </row>
    <row r="109" spans="1:11" s="75" customFormat="1" ht="41.25" customHeight="1" thickBot="1">
      <c r="A109" s="132">
        <v>43524</v>
      </c>
      <c r="B109" s="142" t="s">
        <v>139</v>
      </c>
      <c r="C109" s="134">
        <v>34222681890</v>
      </c>
      <c r="D109" s="135" t="str">
        <f>VLOOKUP($C108:$C$4969,$C$27:$D$4969,2,0)</f>
        <v>DARCIELA KAIZER</v>
      </c>
      <c r="E109" s="136">
        <v>1006</v>
      </c>
      <c r="F109" s="137" t="str">
        <f>VLOOKUP($E109:$E$4969,'PLANO DE APLICAÇÃO'!$A$4:$B$1013,2,0)</f>
        <v>CUIDADOR SOCIAL</v>
      </c>
      <c r="G109" s="138">
        <v>1</v>
      </c>
      <c r="H109" s="72" t="str">
        <f>IF(G109=1,'ANEXO RP14'!$A$51,(IF(G109=2,'ANEXO RP14'!$A$52,(IF(G109=3,'ANEXO RP14'!$A$53,(IF(G109=4,'ANEXO RP14'!$A$54,(IF(G109=5,'ANEXO RP14'!$A$55,(IF(G109=6,'ANEXO RP14'!$A$56,(IF(G109=7,'ANEXO RP14'!$A$57,(IF(G109=8,'ANEXO RP14'!$A$58,(IF(G109=9,'ANEXO RP14'!$A$59,(IF(G109=10,'ANEXO RP14'!$A$60,(IF(G109=11,'ANEXO RP14'!$A$61,(IF(G109=12,'ANEXO RP14'!$A$62,(IF(G109=13,'ANEXO RP14'!$A$63,(IF(G109=14,'ANEXO RP14'!$A$64,(IF(G109=15,'ANEXO RP14'!$A$65,(IF(G109=16,'ANEXO RP14'!$A$66," ")))))))))))))))))))))))))))))))</f>
        <v>Recursos humanos (5)</v>
      </c>
      <c r="I109" s="139">
        <v>993.4</v>
      </c>
      <c r="J109" s="140">
        <v>43525</v>
      </c>
      <c r="K109" s="134" t="s">
        <v>127</v>
      </c>
    </row>
    <row r="110" spans="1:11" s="75" customFormat="1" ht="41.25" customHeight="1" thickBot="1">
      <c r="A110" s="132">
        <v>43524</v>
      </c>
      <c r="B110" s="142" t="s">
        <v>139</v>
      </c>
      <c r="C110" s="134">
        <v>19829531600</v>
      </c>
      <c r="D110" s="135" t="str">
        <f>VLOOKUP($C109:$C$4969,$C$27:$D$4969,2,0)</f>
        <v>DONIZETE PATROCINIO DA COSTA</v>
      </c>
      <c r="E110" s="136">
        <v>1010</v>
      </c>
      <c r="F110" s="137" t="str">
        <f>VLOOKUP($E110:$E$4969,'PLANO DE APLICAÇÃO'!$A$4:$B$1013,2,0)</f>
        <v>MOTORISTA</v>
      </c>
      <c r="G110" s="138">
        <v>1</v>
      </c>
      <c r="H110" s="72" t="str">
        <f>IF(G110=1,'ANEXO RP14'!$A$51,(IF(G110=2,'ANEXO RP14'!$A$52,(IF(G110=3,'ANEXO RP14'!$A$53,(IF(G110=4,'ANEXO RP14'!$A$54,(IF(G110=5,'ANEXO RP14'!$A$55,(IF(G110=6,'ANEXO RP14'!$A$56,(IF(G110=7,'ANEXO RP14'!$A$57,(IF(G110=8,'ANEXO RP14'!$A$58,(IF(G110=9,'ANEXO RP14'!$A$59,(IF(G110=10,'ANEXO RP14'!$A$60,(IF(G110=11,'ANEXO RP14'!$A$61,(IF(G110=12,'ANEXO RP14'!$A$62,(IF(G110=13,'ANEXO RP14'!$A$63,(IF(G110=14,'ANEXO RP14'!$A$64,(IF(G110=15,'ANEXO RP14'!$A$65,(IF(G110=16,'ANEXO RP14'!$A$66," ")))))))))))))))))))))))))))))))</f>
        <v>Recursos humanos (5)</v>
      </c>
      <c r="I110" s="139">
        <v>2036.64</v>
      </c>
      <c r="J110" s="140">
        <v>43525</v>
      </c>
      <c r="K110" s="134" t="s">
        <v>127</v>
      </c>
    </row>
    <row r="111" spans="1:11" s="75" customFormat="1" ht="41.25" customHeight="1" thickBot="1">
      <c r="A111" s="132">
        <v>43524</v>
      </c>
      <c r="B111" s="142" t="s">
        <v>139</v>
      </c>
      <c r="C111" s="134">
        <v>26257105862</v>
      </c>
      <c r="D111" s="135" t="str">
        <f>VLOOKUP($C110:$C$4969,$C$27:$D$4969,2,0)</f>
        <v>EDMA APARECIDA DIAS BERNABE</v>
      </c>
      <c r="E111" s="136">
        <v>1008</v>
      </c>
      <c r="F111" s="137" t="str">
        <f>VLOOKUP($E111:$E$4969,'PLANO DE APLICAÇÃO'!$A$4:$B$1013,2,0)</f>
        <v>AUXILIAR DE LIMPEZA</v>
      </c>
      <c r="G111" s="138">
        <v>1</v>
      </c>
      <c r="H111" s="72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>Recursos humanos (5)</v>
      </c>
      <c r="I111" s="139">
        <v>955.59</v>
      </c>
      <c r="J111" s="140">
        <v>43525</v>
      </c>
      <c r="K111" s="134" t="s">
        <v>127</v>
      </c>
    </row>
    <row r="112" spans="1:11" s="75" customFormat="1" ht="41.25" customHeight="1" thickBot="1">
      <c r="A112" s="132">
        <v>43524</v>
      </c>
      <c r="B112" s="142" t="s">
        <v>139</v>
      </c>
      <c r="C112" s="134">
        <v>14452577857</v>
      </c>
      <c r="D112" s="135" t="str">
        <f>VLOOKUP($C111:$C$4969,$C$27:$D$4969,2,0)</f>
        <v>ELAINE FARIA DA SILVA ASSIS</v>
      </c>
      <c r="E112" s="136">
        <v>1007</v>
      </c>
      <c r="F112" s="137" t="str">
        <f>VLOOKUP($E112:$E$4969,'PLANO DE APLICAÇÃO'!$A$4:$B$1013,2,0)</f>
        <v>COZINHEIRA</v>
      </c>
      <c r="G112" s="138">
        <v>1</v>
      </c>
      <c r="H112" s="72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>Recursos humanos (5)</v>
      </c>
      <c r="I112" s="139">
        <v>437.15</v>
      </c>
      <c r="J112" s="140">
        <v>43525</v>
      </c>
      <c r="K112" s="134" t="s">
        <v>127</v>
      </c>
    </row>
    <row r="113" spans="1:11" s="75" customFormat="1" ht="41.25" customHeight="1" thickBot="1">
      <c r="A113" s="132">
        <v>43524</v>
      </c>
      <c r="B113" s="142" t="s">
        <v>139</v>
      </c>
      <c r="C113" s="134">
        <v>21327926822</v>
      </c>
      <c r="D113" s="135" t="str">
        <f>VLOOKUP($C112:$C$4969,$C$27:$D$4969,2,0)</f>
        <v>ERICA DE PAULA SILVA CRISPIM</v>
      </c>
      <c r="E113" s="136">
        <v>1006</v>
      </c>
      <c r="F113" s="137" t="str">
        <f>VLOOKUP($E113:$E$4969,'PLANO DE APLICAÇÃO'!$A$4:$B$1013,2,0)</f>
        <v>CUIDADOR SOCIAL</v>
      </c>
      <c r="G113" s="138">
        <v>1</v>
      </c>
      <c r="H113" s="72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>Recursos humanos (5)</v>
      </c>
      <c r="I113" s="139">
        <v>685.2</v>
      </c>
      <c r="J113" s="140">
        <v>43525</v>
      </c>
      <c r="K113" s="134" t="s">
        <v>127</v>
      </c>
    </row>
    <row r="114" spans="1:11" s="75" customFormat="1" ht="41.25" customHeight="1" thickBot="1">
      <c r="A114" s="132">
        <v>43524</v>
      </c>
      <c r="B114" s="142" t="s">
        <v>139</v>
      </c>
      <c r="C114" s="134">
        <v>3508810577</v>
      </c>
      <c r="D114" s="135" t="str">
        <f>VLOOKUP($C113:$C$4969,$C$27:$D$4969,2,0)</f>
        <v>ANA PAULA MACHADO DOS SANTOS</v>
      </c>
      <c r="E114" s="136">
        <v>1006</v>
      </c>
      <c r="F114" s="137" t="str">
        <f>VLOOKUP($E114:$E$4969,'PLANO DE APLICAÇÃO'!$A$4:$B$1013,2,0)</f>
        <v>CUIDADOR SOCIAL</v>
      </c>
      <c r="G114" s="138">
        <v>1</v>
      </c>
      <c r="H114" s="72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>Recursos humanos (5)</v>
      </c>
      <c r="I114" s="139">
        <v>810.2</v>
      </c>
      <c r="J114" s="140">
        <v>43525</v>
      </c>
      <c r="K114" s="134" t="s">
        <v>127</v>
      </c>
    </row>
    <row r="115" spans="1:11" s="75" customFormat="1" ht="41.25" customHeight="1" thickBot="1">
      <c r="A115" s="132">
        <v>43524</v>
      </c>
      <c r="B115" s="142" t="s">
        <v>139</v>
      </c>
      <c r="C115" s="134">
        <v>31137795883</v>
      </c>
      <c r="D115" s="135" t="str">
        <f>VLOOKUP($C114:$C$4969,$C$27:$D$4969,2,0)</f>
        <v>ANA PAULA MARCOLINO</v>
      </c>
      <c r="E115" s="136">
        <v>1006</v>
      </c>
      <c r="F115" s="137" t="str">
        <f>VLOOKUP($E115:$E$4969,'PLANO DE APLICAÇÃO'!$A$4:$B$1013,2,0)</f>
        <v>CUIDADOR SOCIAL</v>
      </c>
      <c r="G115" s="138">
        <v>1</v>
      </c>
      <c r="H115" s="72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>Recursos humanos (5)</v>
      </c>
      <c r="I115" s="139">
        <v>694.22</v>
      </c>
      <c r="J115" s="140">
        <v>43525</v>
      </c>
      <c r="K115" s="134" t="s">
        <v>127</v>
      </c>
    </row>
    <row r="116" spans="1:11" s="75" customFormat="1" ht="41.25" customHeight="1" thickBot="1">
      <c r="A116" s="132">
        <v>43524</v>
      </c>
      <c r="B116" s="142" t="s">
        <v>139</v>
      </c>
      <c r="C116" s="134">
        <v>999781561</v>
      </c>
      <c r="D116" s="135" t="str">
        <f>VLOOKUP($C115:$C$4969,$C$27:$D$4969,2,0)</f>
        <v>GENI MARIA DIAS FURTADO</v>
      </c>
      <c r="E116" s="136">
        <v>1006</v>
      </c>
      <c r="F116" s="137" t="str">
        <f>VLOOKUP($E116:$E$4969,'PLANO DE APLICAÇÃO'!$A$4:$B$1013,2,0)</f>
        <v>CUIDADOR SOCIAL</v>
      </c>
      <c r="G116" s="138">
        <v>1</v>
      </c>
      <c r="H116" s="72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>Recursos humanos (5)</v>
      </c>
      <c r="I116" s="139">
        <v>799.31</v>
      </c>
      <c r="J116" s="140">
        <v>43525</v>
      </c>
      <c r="K116" s="134" t="s">
        <v>127</v>
      </c>
    </row>
    <row r="117" spans="1:11" s="75" customFormat="1" ht="41.25" customHeight="1" thickBot="1">
      <c r="A117" s="132">
        <v>43524</v>
      </c>
      <c r="B117" s="142" t="s">
        <v>139</v>
      </c>
      <c r="C117" s="134">
        <v>27257770549</v>
      </c>
      <c r="D117" s="135" t="str">
        <f>VLOOKUP($C116:$C$4969,$C$27:$D$4969,2,0)</f>
        <v>GILSON MOREIRA</v>
      </c>
      <c r="E117" s="136">
        <v>1008</v>
      </c>
      <c r="F117" s="137" t="str">
        <f>VLOOKUP($E117:$E$4969,'PLANO DE APLICAÇÃO'!$A$4:$B$1013,2,0)</f>
        <v>AUXILIAR DE LIMPEZA</v>
      </c>
      <c r="G117" s="138">
        <v>1</v>
      </c>
      <c r="H117" s="72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>Recursos humanos (5)</v>
      </c>
      <c r="I117" s="139">
        <v>1305.5899999999999</v>
      </c>
      <c r="J117" s="140">
        <v>43525</v>
      </c>
      <c r="K117" s="134" t="s">
        <v>127</v>
      </c>
    </row>
    <row r="118" spans="1:11" s="75" customFormat="1" ht="41.25" customHeight="1" thickBot="1">
      <c r="A118" s="132">
        <v>43524</v>
      </c>
      <c r="B118" s="142" t="s">
        <v>139</v>
      </c>
      <c r="C118" s="134">
        <v>42260454836</v>
      </c>
      <c r="D118" s="135" t="str">
        <f>VLOOKUP($C117:$C$4969,$C$27:$D$4969,2,0)</f>
        <v>LAURA CERVILHA DE FREITAS FERREIRA</v>
      </c>
      <c r="E118" s="136">
        <v>1004</v>
      </c>
      <c r="F118" s="137" t="str">
        <f>VLOOKUP($E118:$E$4969,'PLANO DE APLICAÇÃO'!$A$4:$B$1013,2,0)</f>
        <v>TERAPEUTA OCUPACIONAL</v>
      </c>
      <c r="G118" s="138">
        <v>1</v>
      </c>
      <c r="H118" s="72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>Recursos humanos (5)</v>
      </c>
      <c r="I118" s="139">
        <v>1145.9100000000001</v>
      </c>
      <c r="J118" s="140">
        <v>43525</v>
      </c>
      <c r="K118" s="134" t="s">
        <v>127</v>
      </c>
    </row>
    <row r="119" spans="1:11" s="75" customFormat="1" ht="41.25" customHeight="1" thickBot="1">
      <c r="A119" s="132">
        <v>43524</v>
      </c>
      <c r="B119" s="142" t="s">
        <v>139</v>
      </c>
      <c r="C119" s="134">
        <v>21268132829</v>
      </c>
      <c r="D119" s="135" t="str">
        <f>VLOOKUP($C118:$C$4969,$C$27:$D$4969,2,0)</f>
        <v>MIRIA RODRIGUES DE BRITO</v>
      </c>
      <c r="E119" s="136">
        <v>1006</v>
      </c>
      <c r="F119" s="137" t="str">
        <f>VLOOKUP($E119:$E$4969,'PLANO DE APLICAÇÃO'!$A$4:$B$1013,2,0)</f>
        <v>CUIDADOR SOCIAL</v>
      </c>
      <c r="G119" s="138">
        <v>1</v>
      </c>
      <c r="H119" s="72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>Recursos humanos (5)</v>
      </c>
      <c r="I119" s="139">
        <v>799.31</v>
      </c>
      <c r="J119" s="140">
        <v>43525</v>
      </c>
      <c r="K119" s="134" t="s">
        <v>127</v>
      </c>
    </row>
    <row r="120" spans="1:11" s="75" customFormat="1" ht="41.25" customHeight="1" thickBot="1">
      <c r="A120" s="132">
        <v>43524</v>
      </c>
      <c r="B120" s="142" t="s">
        <v>139</v>
      </c>
      <c r="C120" s="134">
        <v>5891067838</v>
      </c>
      <c r="D120" s="135" t="str">
        <f>VLOOKUP($C119:$C$4969,$C$27:$D$4969,2,0)</f>
        <v>MAURA GOMES MARTINIANO DE OLIVEIRA</v>
      </c>
      <c r="E120" s="136">
        <v>1002</v>
      </c>
      <c r="F120" s="137" t="str">
        <f>VLOOKUP($E120:$E$4969,'PLANO DE APLICAÇÃO'!$A$4:$B$1013,2,0)</f>
        <v>ASSISTENTE SOCIAL</v>
      </c>
      <c r="G120" s="138">
        <v>1</v>
      </c>
      <c r="H120" s="72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>Recursos humanos (5)</v>
      </c>
      <c r="I120" s="139">
        <v>2637.25</v>
      </c>
      <c r="J120" s="140">
        <v>43525</v>
      </c>
      <c r="K120" s="134" t="s">
        <v>127</v>
      </c>
    </row>
    <row r="121" spans="1:11" s="75" customFormat="1" ht="41.25" customHeight="1" thickBot="1">
      <c r="A121" s="132">
        <v>43524</v>
      </c>
      <c r="B121" s="142" t="s">
        <v>139</v>
      </c>
      <c r="C121" s="134">
        <v>32219947882</v>
      </c>
      <c r="D121" s="135" t="str">
        <f>VLOOKUP($C120:$C$4969,$C$27:$D$4969,2,0)</f>
        <v>MARIANA CRISTINA ALVES</v>
      </c>
      <c r="E121" s="136">
        <v>1006</v>
      </c>
      <c r="F121" s="137" t="str">
        <f>VLOOKUP($E121:$E$4969,'PLANO DE APLICAÇÃO'!$A$4:$B$1013,2,0)</f>
        <v>CUIDADOR SOCIAL</v>
      </c>
      <c r="G121" s="138">
        <v>1</v>
      </c>
      <c r="H121" s="72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>Recursos humanos (5)</v>
      </c>
      <c r="I121" s="139">
        <v>750.05</v>
      </c>
      <c r="J121" s="140">
        <v>43525</v>
      </c>
      <c r="K121" s="134" t="s">
        <v>127</v>
      </c>
    </row>
    <row r="122" spans="1:11" s="75" customFormat="1" ht="41.25" customHeight="1" thickBot="1">
      <c r="A122" s="132">
        <v>43524</v>
      </c>
      <c r="B122" s="142" t="s">
        <v>139</v>
      </c>
      <c r="C122" s="134">
        <v>6014818871</v>
      </c>
      <c r="D122" s="135" t="str">
        <f>VLOOKUP($C121:$C$4969,$C$27:$D$4969,2,0)</f>
        <v>MARIA DE LOURDES DOS SANTOS</v>
      </c>
      <c r="E122" s="136">
        <v>1009</v>
      </c>
      <c r="F122" s="137" t="str">
        <f>VLOOKUP($E122:$E$4969,'PLANO DE APLICAÇÃO'!$A$4:$B$1013,2,0)</f>
        <v>LAVANDERIA</v>
      </c>
      <c r="G122" s="138">
        <v>1</v>
      </c>
      <c r="H122" s="72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>Recursos humanos (5)</v>
      </c>
      <c r="I122" s="139">
        <v>750.05</v>
      </c>
      <c r="J122" s="140">
        <v>43525</v>
      </c>
      <c r="K122" s="134" t="s">
        <v>127</v>
      </c>
    </row>
    <row r="123" spans="1:11" s="75" customFormat="1" ht="41.25" customHeight="1" thickBot="1">
      <c r="A123" s="132">
        <v>43524</v>
      </c>
      <c r="B123" s="142" t="s">
        <v>139</v>
      </c>
      <c r="C123" s="134">
        <v>43065202859</v>
      </c>
      <c r="D123" s="135" t="str">
        <f>VLOOKUP($C122:$C$4969,$C$27:$D$4969,2,0)</f>
        <v>MARINA PONSE</v>
      </c>
      <c r="E123" s="136">
        <v>1003</v>
      </c>
      <c r="F123" s="137" t="str">
        <f>VLOOKUP($E123:$E$4969,'PLANO DE APLICAÇÃO'!$A$4:$B$1013,2,0)</f>
        <v>PSICÓLOGO</v>
      </c>
      <c r="G123" s="138">
        <v>1</v>
      </c>
      <c r="H123" s="72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>Recursos humanos (5)</v>
      </c>
      <c r="I123" s="139">
        <v>2298.86</v>
      </c>
      <c r="J123" s="140">
        <v>43525</v>
      </c>
      <c r="K123" s="134" t="s">
        <v>127</v>
      </c>
    </row>
    <row r="124" spans="1:11" s="75" customFormat="1" ht="41.25" customHeight="1" thickBot="1">
      <c r="A124" s="132">
        <v>43524</v>
      </c>
      <c r="B124" s="142" t="s">
        <v>139</v>
      </c>
      <c r="C124" s="134">
        <v>98467212500</v>
      </c>
      <c r="D124" s="135" t="str">
        <f>VLOOKUP($C123:$C$4969,$C$27:$D$4969,2,0)</f>
        <v>MARIUZETE SANTANA GOMES LEONARDO</v>
      </c>
      <c r="E124" s="136">
        <v>1006</v>
      </c>
      <c r="F124" s="137" t="str">
        <f>VLOOKUP($E124:$E$4969,'PLANO DE APLICAÇÃO'!$A$4:$B$1013,2,0)</f>
        <v>CUIDADOR SOCIAL</v>
      </c>
      <c r="G124" s="138">
        <v>1</v>
      </c>
      <c r="H124" s="72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>Recursos humanos (5)</v>
      </c>
      <c r="I124" s="139">
        <v>922.36</v>
      </c>
      <c r="J124" s="140">
        <v>43525</v>
      </c>
      <c r="K124" s="134" t="s">
        <v>127</v>
      </c>
    </row>
    <row r="125" spans="1:11" s="75" customFormat="1" ht="41.25" customHeight="1" thickBot="1">
      <c r="A125" s="132">
        <v>43524</v>
      </c>
      <c r="B125" s="142" t="s">
        <v>139</v>
      </c>
      <c r="C125" s="134">
        <v>13881904867</v>
      </c>
      <c r="D125" s="135" t="str">
        <f>VLOOKUP($C124:$C$4969,$C$27:$D$4969,2,0)</f>
        <v>MARIA APARECIDA TAVEIRA CAU</v>
      </c>
      <c r="E125" s="136">
        <v>1007</v>
      </c>
      <c r="F125" s="137" t="str">
        <f>VLOOKUP($E125:$E$4969,'PLANO DE APLICAÇÃO'!$A$4:$B$1013,2,0)</f>
        <v>COZINHEIRA</v>
      </c>
      <c r="G125" s="138">
        <v>1</v>
      </c>
      <c r="H125" s="72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>Recursos humanos (5)</v>
      </c>
      <c r="I125" s="139">
        <v>1199.1600000000001</v>
      </c>
      <c r="J125" s="140">
        <v>43525</v>
      </c>
      <c r="K125" s="134" t="s">
        <v>127</v>
      </c>
    </row>
    <row r="126" spans="1:11" s="75" customFormat="1" ht="41.25" customHeight="1" thickBot="1">
      <c r="A126" s="132">
        <v>43524</v>
      </c>
      <c r="B126" s="142" t="s">
        <v>139</v>
      </c>
      <c r="C126" s="134">
        <v>17538257845</v>
      </c>
      <c r="D126" s="135" t="str">
        <f>VLOOKUP($C125:$C$4969,$C$27:$D$4969,2,0)</f>
        <v>MARLI MENDONÇA</v>
      </c>
      <c r="E126" s="136">
        <v>1006</v>
      </c>
      <c r="F126" s="137" t="str">
        <f>VLOOKUP($E126:$E$4969,'PLANO DE APLICAÇÃO'!$A$4:$B$1013,2,0)</f>
        <v>CUIDADOR SOCIAL</v>
      </c>
      <c r="G126" s="138">
        <v>1</v>
      </c>
      <c r="H126" s="72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>Recursos humanos (5)</v>
      </c>
      <c r="I126" s="139">
        <v>739.16</v>
      </c>
      <c r="J126" s="140">
        <v>43525</v>
      </c>
      <c r="K126" s="134" t="s">
        <v>127</v>
      </c>
    </row>
    <row r="127" spans="1:11" s="75" customFormat="1" ht="41.25" customHeight="1" thickBot="1">
      <c r="A127" s="132">
        <v>43524</v>
      </c>
      <c r="B127" s="142" t="s">
        <v>139</v>
      </c>
      <c r="C127" s="134">
        <v>8166830850</v>
      </c>
      <c r="D127" s="135" t="str">
        <f>VLOOKUP($C126:$C$4969,$C$27:$D$4969,2,0)</f>
        <v>MARISA DE SOUSA CAMPOS BARBOSA</v>
      </c>
      <c r="E127" s="136">
        <v>1008</v>
      </c>
      <c r="F127" s="137" t="str">
        <f>VLOOKUP($E127:$E$4969,'PLANO DE APLICAÇÃO'!$A$4:$B$1013,2,0)</f>
        <v>AUXILIAR DE LIMPEZA</v>
      </c>
      <c r="G127" s="138">
        <v>1</v>
      </c>
      <c r="H127" s="72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>Recursos humanos (5)</v>
      </c>
      <c r="I127" s="139">
        <v>1294.69</v>
      </c>
      <c r="J127" s="140">
        <v>43525</v>
      </c>
      <c r="K127" s="134" t="s">
        <v>127</v>
      </c>
    </row>
    <row r="128" spans="1:11" s="75" customFormat="1" ht="41.25" customHeight="1" thickBot="1">
      <c r="A128" s="132">
        <v>43524</v>
      </c>
      <c r="B128" s="142" t="s">
        <v>139</v>
      </c>
      <c r="C128" s="134">
        <v>4780767547</v>
      </c>
      <c r="D128" s="135" t="str">
        <f>VLOOKUP($C127:$C$4969,$C$27:$D$4969,2,0)</f>
        <v>ROSILENE CONCEIÇÃO DOS SANTOS</v>
      </c>
      <c r="E128" s="136">
        <v>1009</v>
      </c>
      <c r="F128" s="137" t="str">
        <f>VLOOKUP($E128:$E$4969,'PLANO DE APLICAÇÃO'!$A$4:$B$1013,2,0)</f>
        <v>LAVANDERIA</v>
      </c>
      <c r="G128" s="138">
        <v>1</v>
      </c>
      <c r="H128" s="72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>Recursos humanos (5)</v>
      </c>
      <c r="I128" s="139">
        <v>1305.5899999999999</v>
      </c>
      <c r="J128" s="140">
        <v>43525</v>
      </c>
      <c r="K128" s="134" t="s">
        <v>127</v>
      </c>
    </row>
    <row r="129" spans="1:12" s="75" customFormat="1" ht="41.25" customHeight="1" thickBot="1">
      <c r="A129" s="132">
        <v>43524</v>
      </c>
      <c r="B129" s="142" t="s">
        <v>139</v>
      </c>
      <c r="C129" s="134">
        <v>31023160854</v>
      </c>
      <c r="D129" s="135" t="str">
        <f>VLOOKUP($C128:$C$4969,$C$27:$D$4969,2,0)</f>
        <v>TATIANA IZABEL RANGEL THEODORO</v>
      </c>
      <c r="E129" s="136">
        <v>1006</v>
      </c>
      <c r="F129" s="137" t="str">
        <f>VLOOKUP($E129:$E$4969,'PLANO DE APLICAÇÃO'!$A$4:$B$1013,2,0)</f>
        <v>CUIDADOR SOCIAL</v>
      </c>
      <c r="G129" s="138">
        <v>1</v>
      </c>
      <c r="H129" s="72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>Recursos humanos (5)</v>
      </c>
      <c r="I129" s="139">
        <v>184.4</v>
      </c>
      <c r="J129" s="140">
        <v>43525</v>
      </c>
      <c r="K129" s="134" t="s">
        <v>127</v>
      </c>
    </row>
    <row r="130" spans="1:12" s="75" customFormat="1" ht="41.25" customHeight="1" thickBot="1">
      <c r="A130" s="132">
        <v>43524</v>
      </c>
      <c r="B130" s="142" t="s">
        <v>166</v>
      </c>
      <c r="C130" s="134" t="s">
        <v>167</v>
      </c>
      <c r="D130" s="135" t="str">
        <f>VLOOKUP($C104:$C$4969,$C$27:$D$4969,2,0)</f>
        <v>FGTS</v>
      </c>
      <c r="E130" s="136">
        <v>1011</v>
      </c>
      <c r="F130" s="137" t="str">
        <f>VLOOKUP($E130:$E$4969,'PLANO DE APLICAÇÃO'!$A$4:$B$1013,2,0)</f>
        <v xml:space="preserve">ENCARGOS GERAIS </v>
      </c>
      <c r="G130" s="138">
        <v>1</v>
      </c>
      <c r="H130" s="72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>Recursos humanos (5)</v>
      </c>
      <c r="I130" s="139">
        <v>6314.01</v>
      </c>
      <c r="J130" s="140">
        <v>43525</v>
      </c>
      <c r="K130" s="134" t="s">
        <v>127</v>
      </c>
    </row>
    <row r="131" spans="1:12" s="75" customFormat="1" ht="41.25" customHeight="1" thickBot="1">
      <c r="A131" s="132">
        <v>43524</v>
      </c>
      <c r="B131" s="142" t="s">
        <v>170</v>
      </c>
      <c r="C131" s="134" t="s">
        <v>167</v>
      </c>
      <c r="D131" s="135" t="s">
        <v>171</v>
      </c>
      <c r="E131" s="136">
        <v>1011</v>
      </c>
      <c r="F131" s="137" t="str">
        <f>VLOOKUP($E131:$E$4969,'PLANO DE APLICAÇÃO'!$A$4:$B$1013,2,0)</f>
        <v xml:space="preserve">ENCARGOS GERAIS </v>
      </c>
      <c r="G131" s="138">
        <v>1</v>
      </c>
      <c r="H131" s="72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>Recursos humanos (5)</v>
      </c>
      <c r="I131" s="139">
        <v>6915.16</v>
      </c>
      <c r="J131" s="140">
        <v>43532</v>
      </c>
      <c r="K131" s="134" t="s">
        <v>127</v>
      </c>
    </row>
    <row r="132" spans="1:12" s="172" customFormat="1" ht="41.25" customHeight="1" thickBot="1">
      <c r="A132" s="163">
        <v>43526</v>
      </c>
      <c r="B132" s="164" t="s">
        <v>216</v>
      </c>
      <c r="C132" s="165">
        <v>43776517000180</v>
      </c>
      <c r="D132" s="166" t="str">
        <f>VLOOKUP($C131:$C$4969,$C$27:$D$4969,2,0)</f>
        <v>SABESP</v>
      </c>
      <c r="E132" s="167">
        <v>3002</v>
      </c>
      <c r="F132" s="168" t="str">
        <f>VLOOKUP($E132:$E$4969,'PLANO DE APLICAÇÃO'!$A$4:$B$1013,2,0)</f>
        <v>ÁGUA E ESGOTO</v>
      </c>
      <c r="G132" s="169">
        <v>11</v>
      </c>
      <c r="H132" s="170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>Utilidades públicas (7)</v>
      </c>
      <c r="I132" s="150">
        <v>382.16</v>
      </c>
      <c r="J132" s="171">
        <v>43532</v>
      </c>
      <c r="K132" s="165" t="s">
        <v>127</v>
      </c>
    </row>
    <row r="133" spans="1:12" s="103" customFormat="1" ht="41.25" customHeight="1" thickBot="1">
      <c r="A133" s="143">
        <v>43579</v>
      </c>
      <c r="B133" s="144" t="s">
        <v>217</v>
      </c>
      <c r="C133" s="145">
        <v>43776517000180</v>
      </c>
      <c r="D133" s="146" t="str">
        <f>VLOOKUP($C132:$C$4969,$C$27:$D$4969,2,0)</f>
        <v>SABESP</v>
      </c>
      <c r="E133" s="147">
        <v>3002</v>
      </c>
      <c r="F133" s="148" t="str">
        <f>VLOOKUP($E133:$E$4969,'PLANO DE APLICAÇÃO'!$A$4:$B$1013,2,0)</f>
        <v>ÁGUA E ESGOTO</v>
      </c>
      <c r="G133" s="149">
        <v>11</v>
      </c>
      <c r="H133" s="102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>Utilidades públicas (7)</v>
      </c>
      <c r="I133" s="150">
        <v>94.23</v>
      </c>
      <c r="J133" s="151">
        <v>43592</v>
      </c>
      <c r="K133" s="145" t="s">
        <v>127</v>
      </c>
      <c r="L133" s="103" t="s">
        <v>218</v>
      </c>
    </row>
    <row r="134" spans="1:12" s="103" customFormat="1" ht="41.25" customHeight="1" thickBot="1">
      <c r="A134" s="143">
        <v>43539</v>
      </c>
      <c r="B134" s="144" t="s">
        <v>219</v>
      </c>
      <c r="C134" s="145">
        <v>43776517000180</v>
      </c>
      <c r="D134" s="146" t="str">
        <f>VLOOKUP($C133:$C$4969,$C$27:$D$4969,2,0)</f>
        <v>SABESP</v>
      </c>
      <c r="E134" s="147">
        <v>3002</v>
      </c>
      <c r="F134" s="148" t="str">
        <f>VLOOKUP($E134:$E$4969,'PLANO DE APLICAÇÃO'!$A$4:$B$1013,2,0)</f>
        <v>ÁGUA E ESGOTO</v>
      </c>
      <c r="G134" s="149">
        <v>11</v>
      </c>
      <c r="H134" s="102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>Utilidades públicas (7)</v>
      </c>
      <c r="I134" s="150">
        <v>938.44</v>
      </c>
      <c r="J134" s="151">
        <v>43542</v>
      </c>
      <c r="K134" s="145" t="s">
        <v>127</v>
      </c>
      <c r="L134" s="103" t="s">
        <v>218</v>
      </c>
    </row>
    <row r="135" spans="1:12" s="75" customFormat="1" ht="41.25" customHeight="1" thickBot="1">
      <c r="A135" s="132">
        <v>43525</v>
      </c>
      <c r="B135" s="142" t="s">
        <v>204</v>
      </c>
      <c r="C135" s="134">
        <v>999781561</v>
      </c>
      <c r="D135" s="135" t="str">
        <f>VLOOKUP($C134:$C$4969,$C$27:$D$4969,2,0)</f>
        <v>GENI MARIA DIAS FURTADO</v>
      </c>
      <c r="E135" s="136">
        <v>1006</v>
      </c>
      <c r="F135" s="137" t="str">
        <f>VLOOKUP($E135:$E$4969,'PLANO DE APLICAÇÃO'!$A$4:$B$1013,2,0)</f>
        <v>CUIDADOR SOCIAL</v>
      </c>
      <c r="G135" s="138">
        <v>1</v>
      </c>
      <c r="H135" s="72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>Recursos humanos (5)</v>
      </c>
      <c r="I135" s="139">
        <v>1852.57</v>
      </c>
      <c r="J135" s="140">
        <v>43516</v>
      </c>
      <c r="K135" s="134" t="s">
        <v>127</v>
      </c>
    </row>
    <row r="136" spans="1:12" s="75" customFormat="1" ht="41.25" customHeight="1" thickBot="1">
      <c r="A136" s="132">
        <v>43525</v>
      </c>
      <c r="B136" s="142" t="s">
        <v>204</v>
      </c>
      <c r="C136" s="134">
        <v>27257770549</v>
      </c>
      <c r="D136" s="135" t="str">
        <f>VLOOKUP($C135:$C$4969,$C$27:$D$4969,2,0)</f>
        <v>GILSON MOREIRA</v>
      </c>
      <c r="E136" s="136">
        <v>1008</v>
      </c>
      <c r="F136" s="137" t="str">
        <f>VLOOKUP($E136:$E$4969,'PLANO DE APLICAÇÃO'!$A$4:$B$1013,2,0)</f>
        <v>AUXILIAR DE LIMPEZA</v>
      </c>
      <c r="G136" s="138">
        <v>1</v>
      </c>
      <c r="H136" s="72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>Recursos humanos (5)</v>
      </c>
      <c r="I136" s="139">
        <v>1721.86</v>
      </c>
      <c r="J136" s="140">
        <v>43516</v>
      </c>
      <c r="K136" s="134" t="s">
        <v>127</v>
      </c>
    </row>
    <row r="137" spans="1:12" s="75" customFormat="1" ht="41.25" customHeight="1" thickBot="1">
      <c r="A137" s="132">
        <v>43525</v>
      </c>
      <c r="B137" s="142" t="s">
        <v>220</v>
      </c>
      <c r="C137" s="134">
        <v>10673394000100</v>
      </c>
      <c r="D137" s="135" t="str">
        <f>VLOOKUP($C137:$C$4969,$C$27:$D$4969,2,0)</f>
        <v>SYSPRODATA SISTEMA DE PROCESSAMENTO LTDA ME</v>
      </c>
      <c r="E137" s="136">
        <v>2002</v>
      </c>
      <c r="F137" s="137" t="str">
        <f>VLOOKUP($E137:$E$4969,'PLANO DE APLICAÇÃO'!$A$4:$B$1013,2,0)</f>
        <v>VALE ALIMENTAÇÃO</v>
      </c>
      <c r="G137" s="138">
        <v>1</v>
      </c>
      <c r="H137" s="72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>Recursos humanos (5)</v>
      </c>
      <c r="I137" s="139">
        <v>6153.5</v>
      </c>
      <c r="J137" s="140">
        <v>43543</v>
      </c>
      <c r="K137" s="141">
        <v>31908</v>
      </c>
    </row>
    <row r="138" spans="1:12" s="75" customFormat="1" ht="41.25" customHeight="1" thickBot="1">
      <c r="A138" s="132">
        <v>43525</v>
      </c>
      <c r="B138" s="142" t="s">
        <v>221</v>
      </c>
      <c r="C138" s="134">
        <v>47961628000117</v>
      </c>
      <c r="D138" s="135" t="str">
        <f>VLOOKUP($C138:$C$4969,$C$27:$D$4969,2,0)</f>
        <v>EMPRESA SÃO JOSE LTDA</v>
      </c>
      <c r="E138" s="136">
        <v>2001</v>
      </c>
      <c r="F138" s="137" t="str">
        <f>VLOOKUP($E138:$E$4969,'PLANO DE APLICAÇÃO'!$A$4:$B$1013,2,0)</f>
        <v>VALE TRANSPORTE</v>
      </c>
      <c r="G138" s="138">
        <v>1</v>
      </c>
      <c r="H138" s="72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>Recursos humanos (5)</v>
      </c>
      <c r="I138" s="139">
        <v>143.30000000000001</v>
      </c>
      <c r="J138" s="140">
        <v>43532</v>
      </c>
      <c r="K138" s="141">
        <v>30804</v>
      </c>
    </row>
    <row r="139" spans="1:12" s="75" customFormat="1" ht="41.25" customHeight="1" thickBot="1">
      <c r="A139" s="132">
        <v>43529</v>
      </c>
      <c r="B139" s="142" t="s">
        <v>222</v>
      </c>
      <c r="C139" s="134">
        <v>40432544000147</v>
      </c>
      <c r="D139" s="135" t="e">
        <f ca="1">VLOOKUP($C139:$C$4969,$C$27:$D$4969,2,0)</f>
        <v>#VALUE!</v>
      </c>
      <c r="E139" s="136">
        <v>3003</v>
      </c>
      <c r="F139" s="137" t="str">
        <f>VLOOKUP($E139:$E$4969,'PLANO DE APLICAÇÃO'!$A$4:$B$1013,2,0)</f>
        <v>TELEFONE/INTERNET</v>
      </c>
      <c r="G139" s="138">
        <v>11</v>
      </c>
      <c r="H139" s="72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>Utilidades públicas (7)</v>
      </c>
      <c r="I139" s="139">
        <v>39.99</v>
      </c>
      <c r="J139" s="140">
        <v>43543</v>
      </c>
      <c r="K139" s="134" t="s">
        <v>127</v>
      </c>
    </row>
    <row r="140" spans="1:12" s="75" customFormat="1" ht="41.25" customHeight="1" thickBot="1">
      <c r="A140" s="132">
        <v>43528</v>
      </c>
      <c r="B140" s="142" t="s">
        <v>223</v>
      </c>
      <c r="C140" s="134">
        <v>4946908000143</v>
      </c>
      <c r="D140" s="135" t="str">
        <f>VLOOKUP($C140:$C$4969,$C$27:$D$4969,2,0)</f>
        <v>TECNOLOGICA IND. COM. DE PEÇAS E EQUIPAMENTOS IND. LTDA EPP</v>
      </c>
      <c r="E140" s="136">
        <v>3008</v>
      </c>
      <c r="F140" s="137" t="str">
        <f>VLOOKUP($E140:$E$4969,'PLANO DE APLICAÇÃO'!$A$4:$B$1013,2,0)</f>
        <v>MANUTENÇÃO E REPAROS</v>
      </c>
      <c r="G140" s="138">
        <v>8</v>
      </c>
      <c r="H140" s="72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>Outros serviços de terceiros</v>
      </c>
      <c r="I140" s="139">
        <v>662.5</v>
      </c>
      <c r="J140" s="140">
        <v>43543</v>
      </c>
      <c r="K140" s="141">
        <v>31904</v>
      </c>
    </row>
    <row r="141" spans="1:12" s="75" customFormat="1" ht="41.25" customHeight="1" thickBot="1">
      <c r="A141" s="132">
        <v>43529</v>
      </c>
      <c r="B141" s="142" t="s">
        <v>224</v>
      </c>
      <c r="C141" s="134">
        <v>24896425002485</v>
      </c>
      <c r="D141" s="135" t="s">
        <v>225</v>
      </c>
      <c r="E141" s="136">
        <v>4001</v>
      </c>
      <c r="F141" s="137" t="str">
        <f>VLOOKUP($E141:$E$4969,'PLANO DE APLICAÇÃO'!$A$4:$B$1013,2,0)</f>
        <v>GÊNEROS ALIMENTÍCIOS</v>
      </c>
      <c r="G141" s="138">
        <v>5</v>
      </c>
      <c r="H141" s="72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>Gêneros alimentícios</v>
      </c>
      <c r="I141" s="139">
        <v>1036.83</v>
      </c>
      <c r="J141" s="140">
        <v>43532</v>
      </c>
      <c r="K141" s="141">
        <v>30806</v>
      </c>
    </row>
    <row r="142" spans="1:12" s="75" customFormat="1" ht="41.25" customHeight="1" thickBot="1">
      <c r="A142" s="132">
        <v>43529</v>
      </c>
      <c r="B142" s="142" t="s">
        <v>226</v>
      </c>
      <c r="C142" s="134">
        <v>9382434000178</v>
      </c>
      <c r="D142" s="135" t="str">
        <f>VLOOKUP($C141:$C$4969,$C$27:$D$4969,2,0)</f>
        <v>POSTO MARIO ROBERTO JANJÃO LTDA</v>
      </c>
      <c r="E142" s="136">
        <v>4007</v>
      </c>
      <c r="F142" s="137" t="str">
        <f>VLOOKUP($E142:$E$4969,'PLANO DE APLICAÇÃO'!$A$4:$B$1013,2,0)</f>
        <v>COMBUSTIVEIS E LUBRIFICANTES AUTOMOTIVOS</v>
      </c>
      <c r="G142" s="138">
        <v>12</v>
      </c>
      <c r="H142" s="72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>Combustível</v>
      </c>
      <c r="I142" s="139">
        <v>378.37</v>
      </c>
      <c r="J142" s="140">
        <v>43532</v>
      </c>
      <c r="K142" s="141">
        <v>30805</v>
      </c>
    </row>
    <row r="143" spans="1:12" s="75" customFormat="1" ht="41.25" customHeight="1" thickBot="1">
      <c r="A143" s="132">
        <v>43536</v>
      </c>
      <c r="B143" s="142" t="s">
        <v>227</v>
      </c>
      <c r="C143" s="134">
        <v>61074175000138</v>
      </c>
      <c r="D143" s="135" t="s">
        <v>228</v>
      </c>
      <c r="E143" s="136">
        <v>3004</v>
      </c>
      <c r="F143" s="137" t="str">
        <f>VLOOKUP($E143:$E$4969,'PLANO DE APLICAÇÃO'!$A$4:$B$1013,2,0)</f>
        <v>SEGUROS</v>
      </c>
      <c r="G143" s="138">
        <v>16</v>
      </c>
      <c r="H143" s="72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>Outras despesas</v>
      </c>
      <c r="I143" s="139">
        <v>674.47</v>
      </c>
      <c r="J143" s="140">
        <v>43542</v>
      </c>
      <c r="K143" s="141">
        <v>31805</v>
      </c>
    </row>
    <row r="144" spans="1:12" s="75" customFormat="1" ht="41.25" customHeight="1" thickBot="1">
      <c r="A144" s="132">
        <v>43538</v>
      </c>
      <c r="B144" s="142" t="s">
        <v>229</v>
      </c>
      <c r="C144" s="134">
        <v>33050196000188</v>
      </c>
      <c r="D144" s="135" t="str">
        <f>VLOOKUP($C143:$C$4969,$C$27:$D$4969,2,0)</f>
        <v>CPFL</v>
      </c>
      <c r="E144" s="136">
        <v>3001</v>
      </c>
      <c r="F144" s="137" t="str">
        <f>VLOOKUP($E144:$E$4969,'PLANO DE APLICAÇÃO'!$A$4:$B$1013,2,0)</f>
        <v>ENERGIA ELÉTRICA</v>
      </c>
      <c r="G144" s="138">
        <v>11</v>
      </c>
      <c r="H144" s="72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>Utilidades públicas (7)</v>
      </c>
      <c r="I144" s="139">
        <v>2821.08</v>
      </c>
      <c r="J144" s="140">
        <v>43543</v>
      </c>
      <c r="K144" s="134" t="s">
        <v>127</v>
      </c>
    </row>
    <row r="145" spans="1:11" s="75" customFormat="1" ht="41.25" customHeight="1" thickBot="1">
      <c r="A145" s="132">
        <v>43538</v>
      </c>
      <c r="B145" s="142" t="s">
        <v>230</v>
      </c>
      <c r="C145" s="134">
        <v>33050196000188</v>
      </c>
      <c r="D145" s="135" t="str">
        <f>VLOOKUP($C144:$C$4969,$C$27:$D$4969,2,0)</f>
        <v>CPFL</v>
      </c>
      <c r="E145" s="136">
        <v>3001</v>
      </c>
      <c r="F145" s="137" t="str">
        <f>VLOOKUP($E145:$E$4969,'PLANO DE APLICAÇÃO'!$A$4:$B$1013,2,0)</f>
        <v>ENERGIA ELÉTRICA</v>
      </c>
      <c r="G145" s="138">
        <v>11</v>
      </c>
      <c r="H145" s="72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>Utilidades públicas (7)</v>
      </c>
      <c r="I145" s="139">
        <v>106.84</v>
      </c>
      <c r="J145" s="140">
        <v>43592</v>
      </c>
      <c r="K145" s="134" t="s">
        <v>127</v>
      </c>
    </row>
    <row r="146" spans="1:11" s="75" customFormat="1" ht="41.25" customHeight="1" thickBot="1">
      <c r="A146" s="132">
        <v>43539</v>
      </c>
      <c r="B146" s="142" t="s">
        <v>139</v>
      </c>
      <c r="C146" s="134">
        <v>14833799812</v>
      </c>
      <c r="D146" s="135" t="str">
        <f>VLOOKUP($C141:$C$4969,$C$27:$D$4969,2,0)</f>
        <v>ANGELA MARIA DE MOURA</v>
      </c>
      <c r="E146" s="136">
        <v>1006</v>
      </c>
      <c r="F146" s="137" t="str">
        <f>VLOOKUP($E146:$E$4969,'PLANO DE APLICAÇÃO'!$A$4:$B$1013,2,0)</f>
        <v>CUIDADOR SOCIAL</v>
      </c>
      <c r="G146" s="138">
        <v>1</v>
      </c>
      <c r="H146" s="72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>Recursos humanos (5)</v>
      </c>
      <c r="I146" s="139">
        <v>473.6</v>
      </c>
      <c r="J146" s="140">
        <v>43543</v>
      </c>
      <c r="K146" s="134" t="s">
        <v>127</v>
      </c>
    </row>
    <row r="147" spans="1:11" s="75" customFormat="1" ht="41.25" customHeight="1" thickBot="1">
      <c r="A147" s="132">
        <v>43539</v>
      </c>
      <c r="B147" s="142" t="s">
        <v>139</v>
      </c>
      <c r="C147" s="134">
        <v>29772226855</v>
      </c>
      <c r="D147" s="135" t="str">
        <f>VLOOKUP($C146:$C$4969,$C$27:$D$4969,2,0)</f>
        <v>ANGELA APARECIDA FERREIRA</v>
      </c>
      <c r="E147" s="136">
        <v>1006</v>
      </c>
      <c r="F147" s="137" t="str">
        <f>VLOOKUP($E147:$E$4969,'PLANO DE APLICAÇÃO'!$A$4:$B$1013,2,0)</f>
        <v>CUIDADOR SOCIAL</v>
      </c>
      <c r="G147" s="138">
        <v>1</v>
      </c>
      <c r="H147" s="72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>Recursos humanos (5)</v>
      </c>
      <c r="I147" s="139">
        <v>473.6</v>
      </c>
      <c r="J147" s="140">
        <v>43543</v>
      </c>
      <c r="K147" s="134" t="s">
        <v>127</v>
      </c>
    </row>
    <row r="148" spans="1:11" s="75" customFormat="1" ht="41.25" customHeight="1" thickBot="1">
      <c r="A148" s="132">
        <v>43539</v>
      </c>
      <c r="B148" s="142" t="s">
        <v>139</v>
      </c>
      <c r="C148" s="134">
        <v>35178367880</v>
      </c>
      <c r="D148" s="135" t="s">
        <v>231</v>
      </c>
      <c r="E148" s="136">
        <v>1006</v>
      </c>
      <c r="F148" s="137" t="str">
        <f>VLOOKUP($E148:$E$4969,'PLANO DE APLICAÇÃO'!$A$4:$B$1013,2,0)</f>
        <v>CUIDADOR SOCIAL</v>
      </c>
      <c r="G148" s="138">
        <v>1</v>
      </c>
      <c r="H148" s="72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>Recursos humanos (5)</v>
      </c>
      <c r="I148" s="139">
        <v>473.6</v>
      </c>
      <c r="J148" s="140">
        <v>43543</v>
      </c>
      <c r="K148" s="134" t="s">
        <v>127</v>
      </c>
    </row>
    <row r="149" spans="1:11" s="75" customFormat="1" ht="41.25" customHeight="1" thickBot="1">
      <c r="A149" s="132">
        <v>43539</v>
      </c>
      <c r="B149" s="142" t="s">
        <v>139</v>
      </c>
      <c r="C149" s="134">
        <v>3508810577</v>
      </c>
      <c r="D149" s="135" t="str">
        <f>VLOOKUP($C148:$C$4969,$C$27:$D$4969,2,0)</f>
        <v>ANA PAULA MACHADO DOS SANTOS</v>
      </c>
      <c r="E149" s="136">
        <v>1006</v>
      </c>
      <c r="F149" s="137" t="str">
        <f>VLOOKUP($E149:$E$4969,'PLANO DE APLICAÇÃO'!$A$4:$B$1013,2,0)</f>
        <v>CUIDADOR SOCIAL</v>
      </c>
      <c r="G149" s="138">
        <v>1</v>
      </c>
      <c r="H149" s="72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>Recursos humanos (5)</v>
      </c>
      <c r="I149" s="139">
        <v>473.6</v>
      </c>
      <c r="J149" s="140">
        <v>43543</v>
      </c>
      <c r="K149" s="134" t="s">
        <v>127</v>
      </c>
    </row>
    <row r="150" spans="1:11" s="75" customFormat="1" ht="41.25" customHeight="1" thickBot="1">
      <c r="A150" s="132">
        <v>43539</v>
      </c>
      <c r="B150" s="142" t="s">
        <v>139</v>
      </c>
      <c r="C150" s="134">
        <v>38110459897</v>
      </c>
      <c r="D150" s="135" t="str">
        <f>VLOOKUP($C149:$C$4969,$C$27:$D$4969,2,0)</f>
        <v>CARINA MONTEIRO DA SILVA</v>
      </c>
      <c r="E150" s="136">
        <v>1006</v>
      </c>
      <c r="F150" s="137" t="str">
        <f>VLOOKUP($E150:$E$4969,'PLANO DE APLICAÇÃO'!$A$4:$B$1013,2,0)</f>
        <v>CUIDADOR SOCIAL</v>
      </c>
      <c r="G150" s="138">
        <v>1</v>
      </c>
      <c r="H150" s="72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>Recursos humanos (5)</v>
      </c>
      <c r="I150" s="139">
        <v>299.97000000000003</v>
      </c>
      <c r="J150" s="140">
        <v>43543</v>
      </c>
      <c r="K150" s="134" t="s">
        <v>127</v>
      </c>
    </row>
    <row r="151" spans="1:11" s="75" customFormat="1" ht="41.25" customHeight="1" thickBot="1">
      <c r="A151" s="132">
        <v>43539</v>
      </c>
      <c r="B151" s="142" t="s">
        <v>139</v>
      </c>
      <c r="C151" s="134">
        <v>34222681890</v>
      </c>
      <c r="D151" s="135" t="str">
        <f>VLOOKUP($C150:$C$4969,$C$27:$D$4969,2,0)</f>
        <v>DARCIELA KAIZER</v>
      </c>
      <c r="E151" s="136">
        <v>1006</v>
      </c>
      <c r="F151" s="137" t="str">
        <f>VLOOKUP($E151:$E$4969,'PLANO DE APLICAÇÃO'!$A$4:$B$1013,2,0)</f>
        <v>CUIDADOR SOCIAL</v>
      </c>
      <c r="G151" s="138">
        <v>1</v>
      </c>
      <c r="H151" s="72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>Recursos humanos (5)</v>
      </c>
      <c r="I151" s="139">
        <v>473.6</v>
      </c>
      <c r="J151" s="140">
        <v>43543</v>
      </c>
      <c r="K151" s="134" t="s">
        <v>127</v>
      </c>
    </row>
    <row r="152" spans="1:11" s="75" customFormat="1" ht="41.25" customHeight="1" thickBot="1">
      <c r="A152" s="132">
        <v>43539</v>
      </c>
      <c r="B152" s="142" t="s">
        <v>139</v>
      </c>
      <c r="C152" s="134">
        <v>36239768812</v>
      </c>
      <c r="D152" s="135" t="s">
        <v>232</v>
      </c>
      <c r="E152" s="136">
        <v>1006</v>
      </c>
      <c r="F152" s="137" t="str">
        <f>VLOOKUP($E152:$E$4969,'PLANO DE APLICAÇÃO'!$A$4:$B$1013,2,0)</f>
        <v>CUIDADOR SOCIAL</v>
      </c>
      <c r="G152" s="138">
        <v>1</v>
      </c>
      <c r="H152" s="72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>Recursos humanos (5)</v>
      </c>
      <c r="I152" s="139">
        <v>473.6</v>
      </c>
      <c r="J152" s="140">
        <v>43543</v>
      </c>
      <c r="K152" s="134" t="s">
        <v>127</v>
      </c>
    </row>
    <row r="153" spans="1:11" s="75" customFormat="1" ht="41.25" customHeight="1" thickBot="1">
      <c r="A153" s="132">
        <v>43539</v>
      </c>
      <c r="B153" s="142" t="s">
        <v>139</v>
      </c>
      <c r="C153" s="134">
        <v>14452577857</v>
      </c>
      <c r="D153" s="135" t="str">
        <f>VLOOKUP($C152:$C$4969,$C$27:$D$4969,2,0)</f>
        <v>ELAINE FARIA DA SILVA ASSIS</v>
      </c>
      <c r="E153" s="136">
        <v>1007</v>
      </c>
      <c r="F153" s="137" t="str">
        <f>VLOOKUP($E153:$E$4969,'PLANO DE APLICAÇÃO'!$A$4:$B$1013,2,0)</f>
        <v>COZINHEIRA</v>
      </c>
      <c r="G153" s="138">
        <v>1</v>
      </c>
      <c r="H153" s="72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>Recursos humanos (5)</v>
      </c>
      <c r="I153" s="139">
        <v>473.6</v>
      </c>
      <c r="J153" s="140">
        <v>43543</v>
      </c>
      <c r="K153" s="134" t="s">
        <v>127</v>
      </c>
    </row>
    <row r="154" spans="1:11" s="75" customFormat="1" ht="41.25" customHeight="1" thickBot="1">
      <c r="A154" s="132">
        <v>43539</v>
      </c>
      <c r="B154" s="142" t="s">
        <v>139</v>
      </c>
      <c r="C154" s="134">
        <v>21327926822</v>
      </c>
      <c r="D154" s="135" t="str">
        <f>VLOOKUP($C153:$C$4969,$C$27:$D$4969,2,0)</f>
        <v>ERICA DE PAULA SILVA CRISPIM</v>
      </c>
      <c r="E154" s="136">
        <v>1006</v>
      </c>
      <c r="F154" s="137" t="str">
        <f>VLOOKUP($E154:$E$4969,'PLANO DE APLICAÇÃO'!$A$4:$B$1013,2,0)</f>
        <v>CUIDADOR SOCIAL</v>
      </c>
      <c r="G154" s="138">
        <v>1</v>
      </c>
      <c r="H154" s="72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>Recursos humanos (5)</v>
      </c>
      <c r="I154" s="139">
        <v>473.6</v>
      </c>
      <c r="J154" s="140">
        <v>43543</v>
      </c>
      <c r="K154" s="134" t="s">
        <v>127</v>
      </c>
    </row>
    <row r="155" spans="1:11" s="75" customFormat="1" ht="41.25" customHeight="1" thickBot="1">
      <c r="A155" s="132">
        <v>43539</v>
      </c>
      <c r="B155" s="142" t="s">
        <v>139</v>
      </c>
      <c r="C155" s="134">
        <v>26257105862</v>
      </c>
      <c r="D155" s="135" t="str">
        <f>VLOOKUP($C154:$C$4969,$C$27:$D$4969,2,0)</f>
        <v>EDMA APARECIDA DIAS BERNABE</v>
      </c>
      <c r="E155" s="136">
        <v>1008</v>
      </c>
      <c r="F155" s="137" t="str">
        <f>VLOOKUP($E155:$E$4969,'PLANO DE APLICAÇÃO'!$A$4:$B$1013,2,0)</f>
        <v>AUXILIAR DE LIMPEZA</v>
      </c>
      <c r="G155" s="138">
        <v>1</v>
      </c>
      <c r="H155" s="72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>Recursos humanos (5)</v>
      </c>
      <c r="I155" s="139">
        <v>350</v>
      </c>
      <c r="J155" s="140">
        <v>43543</v>
      </c>
      <c r="K155" s="134" t="s">
        <v>127</v>
      </c>
    </row>
    <row r="156" spans="1:11" s="75" customFormat="1" ht="41.25" customHeight="1" thickBot="1">
      <c r="A156" s="132">
        <v>43539</v>
      </c>
      <c r="B156" s="142" t="s">
        <v>139</v>
      </c>
      <c r="C156" s="134">
        <v>22555165860</v>
      </c>
      <c r="D156" s="135" t="s">
        <v>233</v>
      </c>
      <c r="E156" s="136">
        <v>1009</v>
      </c>
      <c r="F156" s="137" t="str">
        <f>VLOOKUP($E156:$E$4969,'PLANO DE APLICAÇÃO'!$A$4:$B$1013,2,0)</f>
        <v>LAVANDERIA</v>
      </c>
      <c r="G156" s="138">
        <v>1</v>
      </c>
      <c r="H156" s="72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>Recursos humanos (5)</v>
      </c>
      <c r="I156" s="139">
        <v>473.6</v>
      </c>
      <c r="J156" s="140">
        <v>43543</v>
      </c>
      <c r="K156" s="134" t="s">
        <v>127</v>
      </c>
    </row>
    <row r="157" spans="1:11" s="75" customFormat="1" ht="41.25" customHeight="1" thickBot="1">
      <c r="A157" s="132">
        <v>43539</v>
      </c>
      <c r="B157" s="142" t="s">
        <v>139</v>
      </c>
      <c r="C157" s="134">
        <v>999781561</v>
      </c>
      <c r="D157" s="135" t="str">
        <f>VLOOKUP($C156:$C$4969,$C$27:$D$4969,2,0)</f>
        <v>GENI MARIA DIAS FURTADO</v>
      </c>
      <c r="E157" s="136">
        <v>1006</v>
      </c>
      <c r="F157" s="137" t="str">
        <f>VLOOKUP($E157:$E$4969,'PLANO DE APLICAÇÃO'!$A$4:$B$1013,2,0)</f>
        <v>CUIDADOR SOCIAL</v>
      </c>
      <c r="G157" s="138">
        <v>1</v>
      </c>
      <c r="H157" s="72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>Recursos humanos (5)</v>
      </c>
      <c r="I157" s="139">
        <v>78.94</v>
      </c>
      <c r="J157" s="140">
        <v>43543</v>
      </c>
      <c r="K157" s="134" t="s">
        <v>127</v>
      </c>
    </row>
    <row r="158" spans="1:11" s="75" customFormat="1" ht="41.25" customHeight="1" thickBot="1">
      <c r="A158" s="132">
        <v>43539</v>
      </c>
      <c r="B158" s="142" t="s">
        <v>139</v>
      </c>
      <c r="C158" s="134">
        <v>39284491843</v>
      </c>
      <c r="D158" s="135" t="s">
        <v>234</v>
      </c>
      <c r="E158" s="136">
        <v>1006</v>
      </c>
      <c r="F158" s="137" t="str">
        <f>VLOOKUP($E158:$E$4969,'PLANO DE APLICAÇÃO'!$A$4:$B$1013,2,0)</f>
        <v>CUIDADOR SOCIAL</v>
      </c>
      <c r="G158" s="138">
        <v>1</v>
      </c>
      <c r="H158" s="72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>Recursos humanos (5)</v>
      </c>
      <c r="I158" s="139">
        <v>473.6</v>
      </c>
      <c r="J158" s="140">
        <v>43543</v>
      </c>
      <c r="K158" s="134" t="s">
        <v>127</v>
      </c>
    </row>
    <row r="159" spans="1:11" s="75" customFormat="1" ht="41.25" customHeight="1" thickBot="1">
      <c r="A159" s="132">
        <v>43539</v>
      </c>
      <c r="B159" s="142" t="s">
        <v>139</v>
      </c>
      <c r="C159" s="134">
        <v>32219947882</v>
      </c>
      <c r="D159" s="135" t="str">
        <f>VLOOKUP($C158:$C$4969,$C$27:$D$4969,2,0)</f>
        <v>MARIANA CRISTINA ALVES</v>
      </c>
      <c r="E159" s="136">
        <v>1006</v>
      </c>
      <c r="F159" s="137" t="str">
        <f>VLOOKUP($E159:$E$4969,'PLANO DE APLICAÇÃO'!$A$4:$B$1013,2,0)</f>
        <v>CUIDADOR SOCIAL</v>
      </c>
      <c r="G159" s="138">
        <v>1</v>
      </c>
      <c r="H159" s="72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>Recursos humanos (5)</v>
      </c>
      <c r="I159" s="139">
        <v>473.6</v>
      </c>
      <c r="J159" s="140">
        <v>43543</v>
      </c>
      <c r="K159" s="134" t="s">
        <v>127</v>
      </c>
    </row>
    <row r="160" spans="1:11" s="75" customFormat="1" ht="41.25" customHeight="1" thickBot="1">
      <c r="A160" s="132">
        <v>43539</v>
      </c>
      <c r="B160" s="142" t="s">
        <v>139</v>
      </c>
      <c r="C160" s="134">
        <v>13881904867</v>
      </c>
      <c r="D160" s="135" t="str">
        <f>VLOOKUP($C159:$C$4969,$C$27:$D$4969,2,0)</f>
        <v>MARIA APARECIDA TAVEIRA CAU</v>
      </c>
      <c r="E160" s="136">
        <v>1007</v>
      </c>
      <c r="F160" s="137" t="str">
        <f>VLOOKUP($E160:$E$4969,'PLANO DE APLICAÇÃO'!$A$4:$B$1013,2,0)</f>
        <v>COZINHEIRA</v>
      </c>
      <c r="G160" s="138">
        <v>1</v>
      </c>
      <c r="H160" s="72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>Recursos humanos (5)</v>
      </c>
      <c r="I160" s="139">
        <v>150</v>
      </c>
      <c r="J160" s="140">
        <v>43543</v>
      </c>
      <c r="K160" s="134" t="s">
        <v>127</v>
      </c>
    </row>
    <row r="161" spans="1:11" s="75" customFormat="1" ht="41.25" customHeight="1" thickBot="1">
      <c r="A161" s="132">
        <v>43539</v>
      </c>
      <c r="B161" s="142" t="s">
        <v>139</v>
      </c>
      <c r="C161" s="134">
        <v>6014818871</v>
      </c>
      <c r="D161" s="135" t="str">
        <f>VLOOKUP($C160:$C$4969,$C$27:$D$4969,2,0)</f>
        <v>MARIA DE LOURDES DOS SANTOS</v>
      </c>
      <c r="E161" s="136">
        <v>1009</v>
      </c>
      <c r="F161" s="137" t="str">
        <f>VLOOKUP($E161:$E$4969,'PLANO DE APLICAÇÃO'!$A$4:$B$1013,2,0)</f>
        <v>LAVANDERIA</v>
      </c>
      <c r="G161" s="138">
        <v>1</v>
      </c>
      <c r="H161" s="72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>Recursos humanos (5)</v>
      </c>
      <c r="I161" s="139">
        <v>473.6</v>
      </c>
      <c r="J161" s="140">
        <v>43543</v>
      </c>
      <c r="K161" s="134" t="s">
        <v>127</v>
      </c>
    </row>
    <row r="162" spans="1:11" s="75" customFormat="1" ht="41.25" customHeight="1" thickBot="1">
      <c r="A162" s="132">
        <v>43539</v>
      </c>
      <c r="B162" s="142" t="s">
        <v>139</v>
      </c>
      <c r="C162" s="134">
        <v>98467212500</v>
      </c>
      <c r="D162" s="135" t="str">
        <f>VLOOKUP($C161:$C$4969,$C$27:$D$4969,2,0)</f>
        <v>MARIUZETE SANTANA GOMES LEONARDO</v>
      </c>
      <c r="E162" s="136">
        <v>1006</v>
      </c>
      <c r="F162" s="137" t="str">
        <f>VLOOKUP($E162:$E$4969,'PLANO DE APLICAÇÃO'!$A$4:$B$1013,2,0)</f>
        <v>CUIDADOR SOCIAL</v>
      </c>
      <c r="G162" s="138">
        <v>1</v>
      </c>
      <c r="H162" s="72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>Recursos humanos (5)</v>
      </c>
      <c r="I162" s="139">
        <v>473.6</v>
      </c>
      <c r="J162" s="140">
        <v>43543</v>
      </c>
      <c r="K162" s="134" t="s">
        <v>127</v>
      </c>
    </row>
    <row r="163" spans="1:11" s="75" customFormat="1" ht="41.25" customHeight="1" thickBot="1">
      <c r="A163" s="132">
        <v>43539</v>
      </c>
      <c r="B163" s="142" t="s">
        <v>139</v>
      </c>
      <c r="C163" s="134">
        <v>17538257845</v>
      </c>
      <c r="D163" s="135" t="str">
        <f>VLOOKUP($C162:$C$4969,$C$27:$D$4969,2,0)</f>
        <v>MARLI MENDONÇA</v>
      </c>
      <c r="E163" s="136">
        <v>1006</v>
      </c>
      <c r="F163" s="137" t="str">
        <f>VLOOKUP($E163:$E$4969,'PLANO DE APLICAÇÃO'!$A$4:$B$1013,2,0)</f>
        <v>CUIDADOR SOCIAL</v>
      </c>
      <c r="G163" s="138">
        <v>1</v>
      </c>
      <c r="H163" s="72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>Recursos humanos (5)</v>
      </c>
      <c r="I163" s="139">
        <v>473.6</v>
      </c>
      <c r="J163" s="140">
        <v>43543</v>
      </c>
      <c r="K163" s="134" t="s">
        <v>127</v>
      </c>
    </row>
    <row r="164" spans="1:11" s="75" customFormat="1" ht="41.25" customHeight="1" thickBot="1">
      <c r="A164" s="132">
        <v>43539</v>
      </c>
      <c r="B164" s="142" t="s">
        <v>139</v>
      </c>
      <c r="C164" s="134">
        <v>21268132829</v>
      </c>
      <c r="D164" s="135" t="str">
        <f>VLOOKUP($C163:$C$4969,$C$27:$D$4969,2,0)</f>
        <v>MIRIA RODRIGUES DE BRITO</v>
      </c>
      <c r="E164" s="136">
        <v>1006</v>
      </c>
      <c r="F164" s="137" t="str">
        <f>VLOOKUP($E164:$E$4969,'PLANO DE APLICAÇÃO'!$A$4:$B$1013,2,0)</f>
        <v>CUIDADOR SOCIAL</v>
      </c>
      <c r="G164" s="138">
        <v>1</v>
      </c>
      <c r="H164" s="72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>Recursos humanos (5)</v>
      </c>
      <c r="I164" s="139">
        <v>473.6</v>
      </c>
      <c r="J164" s="140">
        <v>43543</v>
      </c>
      <c r="K164" s="134" t="s">
        <v>127</v>
      </c>
    </row>
    <row r="165" spans="1:11" s="75" customFormat="1" ht="41.25" customHeight="1" thickBot="1">
      <c r="A165" s="132">
        <v>43539</v>
      </c>
      <c r="B165" s="142" t="s">
        <v>139</v>
      </c>
      <c r="C165" s="134">
        <v>16219537858</v>
      </c>
      <c r="D165" s="135" t="str">
        <f>VLOOKUP($C164:$C$4969,$C$27:$D$4969,2,0)</f>
        <v>SANDRA APARECIDA MARCOLINO</v>
      </c>
      <c r="E165" s="136">
        <v>1001</v>
      </c>
      <c r="F165" s="137" t="str">
        <f>VLOOKUP($E165:$E$4969,'PLANO DE APLICAÇÃO'!$A$4:$B$1013,2,0)</f>
        <v>COORDENADOR TÉCNICO</v>
      </c>
      <c r="G165" s="138">
        <v>1</v>
      </c>
      <c r="H165" s="72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>Recursos humanos (5)</v>
      </c>
      <c r="I165" s="139">
        <v>880</v>
      </c>
      <c r="J165" s="140">
        <v>43543</v>
      </c>
      <c r="K165" s="134" t="s">
        <v>127</v>
      </c>
    </row>
    <row r="166" spans="1:11" s="75" customFormat="1" ht="41.25" customHeight="1" thickBot="1">
      <c r="A166" s="132">
        <v>43539</v>
      </c>
      <c r="B166" s="142" t="s">
        <v>139</v>
      </c>
      <c r="C166" s="134">
        <v>31023160854</v>
      </c>
      <c r="D166" s="135" t="str">
        <f>VLOOKUP($C165:$C$4969,$C$27:$D$4969,2,0)</f>
        <v>TATIANA IZABEL RANGEL THEODORO</v>
      </c>
      <c r="E166" s="136">
        <v>1006</v>
      </c>
      <c r="F166" s="137" t="str">
        <f>VLOOKUP($E166:$E$4969,'PLANO DE APLICAÇÃO'!$A$4:$B$1013,2,0)</f>
        <v>CUIDADOR SOCIAL</v>
      </c>
      <c r="G166" s="138">
        <v>1</v>
      </c>
      <c r="H166" s="72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>Recursos humanos (5)</v>
      </c>
      <c r="I166" s="139">
        <v>410.49</v>
      </c>
      <c r="J166" s="140">
        <v>43543</v>
      </c>
      <c r="K166" s="134" t="s">
        <v>127</v>
      </c>
    </row>
    <row r="167" spans="1:11" s="103" customFormat="1" ht="41.25" customHeight="1" thickBot="1">
      <c r="A167" s="143">
        <v>43539</v>
      </c>
      <c r="B167" s="144" t="s">
        <v>204</v>
      </c>
      <c r="C167" s="145">
        <v>38110459897</v>
      </c>
      <c r="D167" s="146" t="str">
        <f>VLOOKUP($C144:$C$4969,$C$27:$D$4969,2,0)</f>
        <v>CARINA MONTEIRO DA SILVA</v>
      </c>
      <c r="E167" s="147">
        <v>1006</v>
      </c>
      <c r="F167" s="148" t="str">
        <f>VLOOKUP($E167:$E$4969,'PLANO DE APLICAÇÃO'!$A$4:$B$1013,2,0)</f>
        <v>CUIDADOR SOCIAL</v>
      </c>
      <c r="G167" s="149">
        <v>1</v>
      </c>
      <c r="H167" s="102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>Recursos humanos (5)</v>
      </c>
      <c r="I167" s="150">
        <v>1726.08</v>
      </c>
      <c r="J167" s="151">
        <v>43543</v>
      </c>
      <c r="K167" s="145" t="s">
        <v>127</v>
      </c>
    </row>
    <row r="168" spans="1:11" s="75" customFormat="1" ht="41.25" customHeight="1" thickBot="1">
      <c r="A168" s="132">
        <v>43542</v>
      </c>
      <c r="B168" s="142" t="s">
        <v>235</v>
      </c>
      <c r="C168" s="134">
        <v>47961628000117</v>
      </c>
      <c r="D168" s="135" t="str">
        <f>VLOOKUP($C167:$C$4969,$C$27:$D$4969,2,0)</f>
        <v>EMPRESA SÃO JOSE LTDA</v>
      </c>
      <c r="E168" s="136">
        <v>2001</v>
      </c>
      <c r="F168" s="137" t="str">
        <f>VLOOKUP($E168:$E$4969,'PLANO DE APLICAÇÃO'!$A$4:$B$1013,2,0)</f>
        <v>VALE TRANSPORTE</v>
      </c>
      <c r="G168" s="138">
        <v>1</v>
      </c>
      <c r="H168" s="72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>Recursos humanos (5)</v>
      </c>
      <c r="I168" s="139">
        <v>1590.14</v>
      </c>
      <c r="J168" s="140">
        <v>43543</v>
      </c>
      <c r="K168" s="141">
        <v>31909</v>
      </c>
    </row>
    <row r="169" spans="1:11" s="75" customFormat="1" ht="41.25" customHeight="1" thickBot="1">
      <c r="A169" s="132">
        <v>43542</v>
      </c>
      <c r="B169" s="142" t="s">
        <v>236</v>
      </c>
      <c r="C169" s="134">
        <v>7314929000134</v>
      </c>
      <c r="D169" s="135" t="str">
        <f>VLOOKUP($C168:$C$4969,$C$27:$D$4969,2,0)</f>
        <v>C.AM BALDIN EPP</v>
      </c>
      <c r="E169" s="136">
        <v>4002</v>
      </c>
      <c r="F169" s="137" t="str">
        <f>VLOOKUP($E169:$E$4969,'PLANO DE APLICAÇÃO'!$A$4:$B$1013,2,0)</f>
        <v>MATERIAL DE LIMPEZA E HIGIÊNE PESSOAL</v>
      </c>
      <c r="G169" s="138">
        <v>6</v>
      </c>
      <c r="H169" s="72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>Outros materiais de consumo</v>
      </c>
      <c r="I169" s="139">
        <v>2162.8000000000002</v>
      </c>
      <c r="J169" s="140">
        <v>43565</v>
      </c>
      <c r="K169" s="141">
        <v>41002</v>
      </c>
    </row>
    <row r="170" spans="1:11" s="75" customFormat="1" ht="41.25" customHeight="1" thickBot="1">
      <c r="A170" s="132">
        <v>43543</v>
      </c>
      <c r="B170" s="142" t="s">
        <v>237</v>
      </c>
      <c r="C170" s="134">
        <v>28882763000122</v>
      </c>
      <c r="D170" s="135" t="str">
        <f>VLOOKUP($C170:$C$4969,$C$27:$D$4969,2,0)</f>
        <v>FLAVIA MELO ASSESSORIA CONTABIL EIRELI ME</v>
      </c>
      <c r="E170" s="136">
        <v>3006</v>
      </c>
      <c r="F170" s="137" t="str">
        <f>VLOOKUP($E170:$E$4969,'PLANO DE APLICAÇÃO'!$A$4:$B$1013,2,0)</f>
        <v>ASSISTÊNCIA CONTÁBIL</v>
      </c>
      <c r="G170" s="138">
        <v>8</v>
      </c>
      <c r="H170" s="72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>Outros serviços de terceiros</v>
      </c>
      <c r="I170" s="139">
        <v>2780.1</v>
      </c>
      <c r="J170" s="140">
        <v>43560</v>
      </c>
      <c r="K170" s="141">
        <v>40503</v>
      </c>
    </row>
    <row r="171" spans="1:11" s="75" customFormat="1" ht="41.25" customHeight="1" thickBot="1">
      <c r="A171" s="132">
        <v>43544</v>
      </c>
      <c r="B171" s="142" t="s">
        <v>176</v>
      </c>
      <c r="C171" s="134">
        <v>40432544000147</v>
      </c>
      <c r="D171" s="135" t="e">
        <f ca="1">VLOOKUP($C171:$C$4969,$C$27:$D$4969,2,0)</f>
        <v>#VALUE!</v>
      </c>
      <c r="E171" s="136">
        <v>3003</v>
      </c>
      <c r="F171" s="137" t="str">
        <f>VLOOKUP($E171:$E$4969,'PLANO DE APLICAÇÃO'!$A$4:$B$1013,2,0)</f>
        <v>TELEFONE/INTERNET</v>
      </c>
      <c r="G171" s="138">
        <v>11</v>
      </c>
      <c r="H171" s="72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>Utilidades públicas (7)</v>
      </c>
      <c r="I171" s="139">
        <v>382</v>
      </c>
      <c r="J171" s="140">
        <v>43543</v>
      </c>
      <c r="K171" s="141" t="s">
        <v>127</v>
      </c>
    </row>
    <row r="172" spans="1:11" s="75" customFormat="1" ht="41.25" customHeight="1" thickBot="1">
      <c r="A172" s="132">
        <v>43544</v>
      </c>
      <c r="B172" s="142" t="s">
        <v>238</v>
      </c>
      <c r="C172" s="134">
        <v>66989955000121</v>
      </c>
      <c r="D172" s="135" t="str">
        <f>VLOOKUP($C172:$C$4969,$C$27:$D$4969,2,0)</f>
        <v>SIND. EMP. A.C EMP. ED. COND. EMP. TUR. HOSP. FRANCA REGIÃO</v>
      </c>
      <c r="E172" s="136">
        <v>1011</v>
      </c>
      <c r="F172" s="137" t="str">
        <f>VLOOKUP($E172:$E$4969,'PLANO DE APLICAÇÃO'!$A$4:$B$1013,2,0)</f>
        <v xml:space="preserve">ENCARGOS GERAIS </v>
      </c>
      <c r="G172" s="138">
        <v>1</v>
      </c>
      <c r="H172" s="72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>Recursos humanos (5)</v>
      </c>
      <c r="I172" s="139">
        <v>357</v>
      </c>
      <c r="J172" s="140">
        <v>43565</v>
      </c>
      <c r="K172" s="141">
        <v>41001</v>
      </c>
    </row>
    <row r="173" spans="1:11" s="75" customFormat="1" ht="41.25" customHeight="1" thickBot="1">
      <c r="A173" s="132">
        <v>43545</v>
      </c>
      <c r="B173" s="142" t="s">
        <v>239</v>
      </c>
      <c r="C173" s="134">
        <v>61198164000160</v>
      </c>
      <c r="D173" s="135" t="s">
        <v>240</v>
      </c>
      <c r="E173" s="136">
        <v>3004</v>
      </c>
      <c r="F173" s="137" t="str">
        <f>VLOOKUP($E173:$E$4969,'PLANO DE APLICAÇÃO'!$A$4:$B$1013,2,0)</f>
        <v>SEGUROS</v>
      </c>
      <c r="G173" s="138">
        <v>16</v>
      </c>
      <c r="H173" s="72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>Outras despesas</v>
      </c>
      <c r="I173" s="139">
        <v>237.39</v>
      </c>
      <c r="J173" s="140">
        <v>43550</v>
      </c>
      <c r="K173" s="141">
        <v>32601</v>
      </c>
    </row>
    <row r="174" spans="1:11" s="75" customFormat="1" ht="41.25" customHeight="1" thickBot="1">
      <c r="A174" s="132">
        <v>43549</v>
      </c>
      <c r="B174" s="142" t="s">
        <v>241</v>
      </c>
      <c r="C174" s="134">
        <v>24896425002485</v>
      </c>
      <c r="D174" s="135" t="str">
        <f>VLOOKUP($C174:$C$4969,$C$27:$D$4969,2,0)</f>
        <v>LUIZ TONIN ATACADISTA E SUPERMERCADOS S.A</v>
      </c>
      <c r="E174" s="136">
        <v>4001</v>
      </c>
      <c r="F174" s="137" t="str">
        <f>VLOOKUP($E174:$E$4969,'PLANO DE APLICAÇÃO'!$A$4:$B$1013,2,0)</f>
        <v>GÊNEROS ALIMENTÍCIOS</v>
      </c>
      <c r="G174" s="138">
        <v>5</v>
      </c>
      <c r="H174" s="72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>Gêneros alimentícios</v>
      </c>
      <c r="I174" s="139">
        <v>1201.04</v>
      </c>
      <c r="J174" s="140">
        <v>43560</v>
      </c>
      <c r="K174" s="141">
        <v>40506</v>
      </c>
    </row>
    <row r="175" spans="1:11" s="75" customFormat="1" ht="41.25" customHeight="1" thickBot="1">
      <c r="A175" s="132">
        <v>43551</v>
      </c>
      <c r="B175" s="142" t="s">
        <v>242</v>
      </c>
      <c r="C175" s="134">
        <v>65790610000181</v>
      </c>
      <c r="D175" s="135" t="str">
        <f>VLOOKUP($C175:$C$4969,$C$27:$D$4969,2,0)</f>
        <v>ABATEDOURO DE AVES CALIFORNIA LTDA</v>
      </c>
      <c r="E175" s="136">
        <v>4001</v>
      </c>
      <c r="F175" s="137" t="str">
        <f>VLOOKUP($E175:$E$4969,'PLANO DE APLICAÇÃO'!$A$4:$B$1013,2,0)</f>
        <v>GÊNEROS ALIMENTÍCIOS</v>
      </c>
      <c r="G175" s="138">
        <v>5</v>
      </c>
      <c r="H175" s="72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>Gêneros alimentícios</v>
      </c>
      <c r="I175" s="139">
        <v>914.85</v>
      </c>
      <c r="J175" s="140">
        <v>43560</v>
      </c>
      <c r="K175" s="141">
        <v>40508</v>
      </c>
    </row>
    <row r="176" spans="1:11" s="75" customFormat="1" ht="41.25" customHeight="1" thickBot="1">
      <c r="A176" s="132">
        <v>43552</v>
      </c>
      <c r="B176" s="142" t="s">
        <v>204</v>
      </c>
      <c r="C176" s="134">
        <v>4115424516</v>
      </c>
      <c r="D176" s="135" t="s">
        <v>243</v>
      </c>
      <c r="E176" s="136">
        <v>1008</v>
      </c>
      <c r="F176" s="137" t="str">
        <f>VLOOKUP($E176:$E$4969,'PLANO DE APLICAÇÃO'!$A$4:$B$1013,2,0)</f>
        <v>AUXILIAR DE LIMPEZA</v>
      </c>
      <c r="G176" s="138">
        <v>1</v>
      </c>
      <c r="H176" s="72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>Recursos humanos (5)</v>
      </c>
      <c r="I176" s="139">
        <v>1706.83</v>
      </c>
      <c r="J176" s="140">
        <v>43543</v>
      </c>
      <c r="K176" s="134" t="s">
        <v>127</v>
      </c>
    </row>
    <row r="177" spans="1:12" s="75" customFormat="1" ht="41.25" customHeight="1" thickBot="1">
      <c r="A177" s="132">
        <v>43553</v>
      </c>
      <c r="B177" s="142" t="s">
        <v>204</v>
      </c>
      <c r="C177" s="134">
        <v>32219947882</v>
      </c>
      <c r="D177" s="135" t="str">
        <f>VLOOKUP($C176:$C$4969,$C$27:$D$4969,2,0)</f>
        <v>MARIANA CRISTINA ALVES</v>
      </c>
      <c r="E177" s="136">
        <v>1006</v>
      </c>
      <c r="F177" s="137" t="str">
        <f>VLOOKUP($E177:$E$4969,'PLANO DE APLICAÇÃO'!$A$4:$B$1013,2,0)</f>
        <v>CUIDADOR SOCIAL</v>
      </c>
      <c r="G177" s="138">
        <v>1</v>
      </c>
      <c r="H177" s="72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>Recursos humanos (5)</v>
      </c>
      <c r="I177" s="139">
        <v>1160.31</v>
      </c>
      <c r="J177" s="140">
        <v>43543</v>
      </c>
      <c r="K177" s="134" t="s">
        <v>127</v>
      </c>
    </row>
    <row r="178" spans="1:12" s="75" customFormat="1" ht="41.25" customHeight="1" thickBot="1">
      <c r="A178" s="132">
        <v>43553</v>
      </c>
      <c r="B178" s="142" t="s">
        <v>244</v>
      </c>
      <c r="C178" s="134">
        <v>7314929000134</v>
      </c>
      <c r="D178" s="135" t="str">
        <f>VLOOKUP($C178:$C$4969,$C$27:$D$4969,2,0)</f>
        <v>C.AM BALDIN EPP</v>
      </c>
      <c r="E178" s="136">
        <v>4002</v>
      </c>
      <c r="F178" s="137" t="str">
        <f>VLOOKUP($E178:$E$4969,'PLANO DE APLICAÇÃO'!$A$4:$B$1013,2,0)</f>
        <v>MATERIAL DE LIMPEZA E HIGIÊNE PESSOAL</v>
      </c>
      <c r="G178" s="138">
        <v>6</v>
      </c>
      <c r="H178" s="72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>Outros materiais de consumo</v>
      </c>
      <c r="I178" s="139">
        <v>1619.3</v>
      </c>
      <c r="J178" s="140">
        <v>43573</v>
      </c>
      <c r="K178" s="141">
        <v>41811</v>
      </c>
    </row>
    <row r="179" spans="1:12" s="75" customFormat="1" ht="41.25" customHeight="1" thickBot="1">
      <c r="A179" s="132">
        <v>43555</v>
      </c>
      <c r="B179" s="142" t="s">
        <v>212</v>
      </c>
      <c r="C179" s="134" t="s">
        <v>167</v>
      </c>
      <c r="D179" s="135" t="s">
        <v>213</v>
      </c>
      <c r="E179" s="136">
        <v>1011</v>
      </c>
      <c r="F179" s="137" t="str">
        <f>VLOOKUP($E179:$E$4969,'PLANO DE APLICAÇÃO'!$A$4:$B$1013,2,0)</f>
        <v xml:space="preserve">ENCARGOS GERAIS </v>
      </c>
      <c r="G179" s="138">
        <v>1</v>
      </c>
      <c r="H179" s="72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>Recursos humanos (5)</v>
      </c>
      <c r="I179" s="139">
        <v>262.69</v>
      </c>
      <c r="J179" s="140">
        <v>43532</v>
      </c>
      <c r="K179" s="141">
        <v>30808</v>
      </c>
    </row>
    <row r="180" spans="1:12" s="103" customFormat="1" ht="41.25" customHeight="1" thickBot="1">
      <c r="A180" s="143">
        <v>43555</v>
      </c>
      <c r="B180" s="144" t="s">
        <v>212</v>
      </c>
      <c r="C180" s="145" t="s">
        <v>167</v>
      </c>
      <c r="D180" s="146" t="s">
        <v>213</v>
      </c>
      <c r="E180" s="147">
        <v>1011</v>
      </c>
      <c r="F180" s="148" t="str">
        <f>VLOOKUP($E180:$E$4969,'PLANO DE APLICAÇÃO'!$A$4:$B$1013,2,0)</f>
        <v xml:space="preserve">ENCARGOS GERAIS </v>
      </c>
      <c r="G180" s="149">
        <v>1</v>
      </c>
      <c r="H180" s="102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>Recursos humanos (5)</v>
      </c>
      <c r="I180" s="150">
        <v>615.37</v>
      </c>
      <c r="J180" s="151">
        <v>43543</v>
      </c>
      <c r="K180" s="145">
        <v>31901</v>
      </c>
      <c r="L180" s="103" t="s">
        <v>245</v>
      </c>
    </row>
    <row r="181" spans="1:12" s="103" customFormat="1" ht="41.25" customHeight="1" thickBot="1">
      <c r="A181" s="143">
        <v>43551</v>
      </c>
      <c r="B181" s="144" t="s">
        <v>166</v>
      </c>
      <c r="C181" s="145" t="s">
        <v>167</v>
      </c>
      <c r="D181" s="146" t="str">
        <f>VLOOKUP($C180:$C$4969,$C$27:$D$4969,2,0)</f>
        <v>FGTS</v>
      </c>
      <c r="E181" s="147">
        <v>1011</v>
      </c>
      <c r="F181" s="148" t="str">
        <f>VLOOKUP($E181:$E$4969,'PLANO DE APLICAÇÃO'!$A$4:$B$1013,2,0)</f>
        <v xml:space="preserve">ENCARGOS GERAIS </v>
      </c>
      <c r="G181" s="149">
        <v>1</v>
      </c>
      <c r="H181" s="102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>Recursos humanos (5)</v>
      </c>
      <c r="I181" s="150">
        <v>6737.08</v>
      </c>
      <c r="J181" s="151">
        <v>43560</v>
      </c>
      <c r="K181" s="145" t="s">
        <v>127</v>
      </c>
      <c r="L181" s="103" t="s">
        <v>246</v>
      </c>
    </row>
    <row r="182" spans="1:12" s="75" customFormat="1" ht="41.25" customHeight="1" thickBot="1">
      <c r="A182" s="132">
        <v>43555</v>
      </c>
      <c r="B182" s="142" t="s">
        <v>170</v>
      </c>
      <c r="C182" s="134" t="s">
        <v>167</v>
      </c>
      <c r="D182" s="135" t="s">
        <v>171</v>
      </c>
      <c r="E182" s="136">
        <v>1011</v>
      </c>
      <c r="F182" s="137" t="str">
        <f>VLOOKUP($E182:$E$4969,'PLANO DE APLICAÇÃO'!$A$4:$B$1013,2,0)</f>
        <v xml:space="preserve">ENCARGOS GERAIS </v>
      </c>
      <c r="G182" s="138">
        <v>1</v>
      </c>
      <c r="H182" s="72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>Recursos humanos (5)</v>
      </c>
      <c r="I182" s="139">
        <v>7405.47</v>
      </c>
      <c r="J182" s="140">
        <v>43560</v>
      </c>
      <c r="K182" s="134" t="s">
        <v>127</v>
      </c>
    </row>
    <row r="183" spans="1:12" s="75" customFormat="1" ht="41.25" customHeight="1" thickBot="1">
      <c r="A183" s="132">
        <v>43555</v>
      </c>
      <c r="B183" s="142" t="s">
        <v>139</v>
      </c>
      <c r="C183" s="134">
        <v>4115424516</v>
      </c>
      <c r="D183" s="135" t="str">
        <f>VLOOKUP($C183:$C$4969,$C$27:$D$4969,2,0)</f>
        <v>ANA ZELIA SANTOS SILVA</v>
      </c>
      <c r="E183" s="136">
        <v>1008</v>
      </c>
      <c r="F183" s="137" t="str">
        <f>VLOOKUP($E183:$E$4969,'PLANO DE APLICAÇÃO'!$A$4:$B$1013,2,0)</f>
        <v>AUXILIAR DE LIMPEZA</v>
      </c>
      <c r="G183" s="138">
        <v>1</v>
      </c>
      <c r="H183" s="72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>Recursos humanos (5)</v>
      </c>
      <c r="I183" s="139">
        <v>297.44</v>
      </c>
      <c r="J183" s="140">
        <v>43560</v>
      </c>
      <c r="K183" s="134" t="s">
        <v>127</v>
      </c>
    </row>
    <row r="184" spans="1:12" s="75" customFormat="1" ht="41.25" customHeight="1" thickBot="1">
      <c r="A184" s="132">
        <v>43555</v>
      </c>
      <c r="B184" s="142" t="s">
        <v>139</v>
      </c>
      <c r="C184" s="134">
        <v>35178367880</v>
      </c>
      <c r="D184" s="135" t="str">
        <f>VLOOKUP($C183:$C$4969,$C$27:$D$4969,2,0)</f>
        <v>ADRIANA FERREIRA DA SILVA</v>
      </c>
      <c r="E184" s="136">
        <v>1006</v>
      </c>
      <c r="F184" s="137" t="str">
        <f>VLOOKUP($E184:$E$4969,'PLANO DE APLICAÇÃO'!$A$4:$B$1013,2,0)</f>
        <v>CUIDADOR SOCIAL</v>
      </c>
      <c r="G184" s="138">
        <v>1</v>
      </c>
      <c r="H184" s="72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>Recursos humanos (5)</v>
      </c>
      <c r="I184" s="139">
        <v>799.31</v>
      </c>
      <c r="J184" s="140">
        <v>43560</v>
      </c>
      <c r="K184" s="134" t="s">
        <v>127</v>
      </c>
    </row>
    <row r="185" spans="1:12" s="75" customFormat="1" ht="41.25" customHeight="1" thickBot="1">
      <c r="A185" s="132">
        <v>43555</v>
      </c>
      <c r="B185" s="142" t="s">
        <v>139</v>
      </c>
      <c r="C185" s="134">
        <v>14833799812</v>
      </c>
      <c r="D185" s="135" t="str">
        <f>VLOOKUP($C184:$C$4969,$C$27:$D$4969,2,0)</f>
        <v>ANGELA MARIA DE MOURA</v>
      </c>
      <c r="E185" s="136">
        <v>1006</v>
      </c>
      <c r="F185" s="137" t="str">
        <f>VLOOKUP($E185:$E$4969,'PLANO DE APLICAÇÃO'!$A$4:$B$1013,2,0)</f>
        <v>CUIDADOR SOCIAL</v>
      </c>
      <c r="G185" s="138">
        <v>1</v>
      </c>
      <c r="H185" s="72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>Recursos humanos (5)</v>
      </c>
      <c r="I185" s="139">
        <v>809.3</v>
      </c>
      <c r="J185" s="140">
        <v>43560</v>
      </c>
      <c r="K185" s="134" t="s">
        <v>127</v>
      </c>
    </row>
    <row r="186" spans="1:12" s="75" customFormat="1" ht="41.25" customHeight="1" thickBot="1">
      <c r="A186" s="132">
        <v>43555</v>
      </c>
      <c r="B186" s="142" t="s">
        <v>139</v>
      </c>
      <c r="C186" s="134">
        <v>31137795883</v>
      </c>
      <c r="D186" s="135" t="str">
        <f>VLOOKUP($C185:$C$4969,$C$27:$D$4969,2,0)</f>
        <v>ANA PAULA MARCOLINO</v>
      </c>
      <c r="E186" s="136">
        <v>1006</v>
      </c>
      <c r="F186" s="137" t="str">
        <f>VLOOKUP($E186:$E$4969,'PLANO DE APLICAÇÃO'!$A$4:$B$1013,2,0)</f>
        <v>CUIDADOR SOCIAL</v>
      </c>
      <c r="G186" s="138">
        <v>1</v>
      </c>
      <c r="H186" s="72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>Recursos humanos (5)</v>
      </c>
      <c r="I186" s="139">
        <v>479.53</v>
      </c>
      <c r="J186" s="140">
        <v>43560</v>
      </c>
      <c r="K186" s="134" t="s">
        <v>127</v>
      </c>
    </row>
    <row r="187" spans="1:12" s="75" customFormat="1" ht="41.25" customHeight="1" thickBot="1">
      <c r="A187" s="132">
        <v>43555</v>
      </c>
      <c r="B187" s="142" t="s">
        <v>139</v>
      </c>
      <c r="C187" s="134">
        <v>3508810577</v>
      </c>
      <c r="D187" s="135" t="str">
        <f>VLOOKUP($C186:$C$4969,$C$27:$D$4969,2,0)</f>
        <v>ANA PAULA MACHADO DOS SANTOS</v>
      </c>
      <c r="E187" s="136">
        <v>1006</v>
      </c>
      <c r="F187" s="137" t="str">
        <f>VLOOKUP($E187:$E$4969,'PLANO DE APLICAÇÃO'!$A$4:$B$1013,2,0)</f>
        <v>CUIDADOR SOCIAL</v>
      </c>
      <c r="G187" s="138">
        <v>1</v>
      </c>
      <c r="H187" s="72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>Recursos humanos (5)</v>
      </c>
      <c r="I187" s="139">
        <v>810.2</v>
      </c>
      <c r="J187" s="140">
        <v>43560</v>
      </c>
      <c r="K187" s="134" t="s">
        <v>127</v>
      </c>
    </row>
    <row r="188" spans="1:12" s="75" customFormat="1" ht="41.25" customHeight="1" thickBot="1">
      <c r="A188" s="132">
        <v>43555</v>
      </c>
      <c r="B188" s="142" t="s">
        <v>139</v>
      </c>
      <c r="C188" s="134">
        <v>29772226855</v>
      </c>
      <c r="D188" s="135" t="str">
        <f>VLOOKUP($C187:$C$4969,$C$27:$D$4969,2,0)</f>
        <v>ANGELA APARECIDA FERREIRA</v>
      </c>
      <c r="E188" s="136">
        <v>1006</v>
      </c>
      <c r="F188" s="137" t="str">
        <f>VLOOKUP($E188:$E$4969,'PLANO DE APLICAÇÃO'!$A$4:$B$1013,2,0)</f>
        <v>CUIDADOR SOCIAL</v>
      </c>
      <c r="G188" s="138">
        <v>1</v>
      </c>
      <c r="H188" s="72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>Recursos humanos (5)</v>
      </c>
      <c r="I188" s="139">
        <v>728.27</v>
      </c>
      <c r="J188" s="140">
        <v>43560</v>
      </c>
      <c r="K188" s="134" t="s">
        <v>127</v>
      </c>
    </row>
    <row r="189" spans="1:12" s="75" customFormat="1" ht="41.25" customHeight="1" thickBot="1">
      <c r="A189" s="132">
        <v>43555</v>
      </c>
      <c r="B189" s="142" t="s">
        <v>139</v>
      </c>
      <c r="C189" s="134">
        <v>33313773842</v>
      </c>
      <c r="D189" s="135" t="str">
        <f>VLOOKUP($C188:$C$4969,$C$27:$D$4969,2,0)</f>
        <v>CARLA MARIA ALVARENGA</v>
      </c>
      <c r="E189" s="136">
        <v>1005</v>
      </c>
      <c r="F189" s="137" t="str">
        <f>VLOOKUP($E189:$E$4969,'PLANO DE APLICAÇÃO'!$A$4:$B$1013,2,0)</f>
        <v>AUXILIAR ADMINISTRATIVO</v>
      </c>
      <c r="G189" s="138">
        <v>1</v>
      </c>
      <c r="H189" s="72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>Recursos humanos (5)</v>
      </c>
      <c r="I189" s="139">
        <v>1490.36</v>
      </c>
      <c r="J189" s="140">
        <v>43560</v>
      </c>
      <c r="K189" s="134" t="s">
        <v>127</v>
      </c>
    </row>
    <row r="190" spans="1:12" s="75" customFormat="1" ht="41.25" customHeight="1" thickBot="1">
      <c r="A190" s="132">
        <v>43555</v>
      </c>
      <c r="B190" s="142" t="s">
        <v>139</v>
      </c>
      <c r="C190" s="134">
        <v>38110459897</v>
      </c>
      <c r="D190" s="135" t="str">
        <f>VLOOKUP($C189:$C$4969,$C$27:$D$4969,2,0)</f>
        <v>CARINA MONTEIRO DA SILVA</v>
      </c>
      <c r="E190" s="136">
        <v>1006</v>
      </c>
      <c r="F190" s="137" t="str">
        <f>VLOOKUP($E190:$E$4969,'PLANO DE APLICAÇÃO'!$A$4:$B$1013,2,0)</f>
        <v>CUIDADOR SOCIAL</v>
      </c>
      <c r="G190" s="138">
        <v>1</v>
      </c>
      <c r="H190" s="72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>Recursos humanos (5)</v>
      </c>
      <c r="I190" s="139">
        <v>420.69</v>
      </c>
      <c r="J190" s="140">
        <v>43560</v>
      </c>
      <c r="K190" s="134" t="s">
        <v>127</v>
      </c>
    </row>
    <row r="191" spans="1:12" s="75" customFormat="1" ht="41.25" customHeight="1" thickBot="1">
      <c r="A191" s="132">
        <v>43555</v>
      </c>
      <c r="B191" s="142" t="s">
        <v>139</v>
      </c>
      <c r="C191" s="134">
        <v>34222681890</v>
      </c>
      <c r="D191" s="135" t="str">
        <f>VLOOKUP($C190:$C$4969,$C$27:$D$4969,2,0)</f>
        <v>DARCIELA KAIZER</v>
      </c>
      <c r="E191" s="136">
        <v>1006</v>
      </c>
      <c r="F191" s="137" t="str">
        <f>VLOOKUP($E191:$E$4969,'PLANO DE APLICAÇÃO'!$A$4:$B$1013,2,0)</f>
        <v>CUIDADOR SOCIAL</v>
      </c>
      <c r="G191" s="138">
        <v>1</v>
      </c>
      <c r="H191" s="72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>Recursos humanos (5)</v>
      </c>
      <c r="I191" s="139">
        <v>1021.12</v>
      </c>
      <c r="J191" s="140">
        <v>43560</v>
      </c>
      <c r="K191" s="134" t="s">
        <v>127</v>
      </c>
    </row>
    <row r="192" spans="1:12" s="75" customFormat="1" ht="41.25" customHeight="1" thickBot="1">
      <c r="A192" s="132">
        <v>43555</v>
      </c>
      <c r="B192" s="142" t="s">
        <v>139</v>
      </c>
      <c r="C192" s="134">
        <v>19829531600</v>
      </c>
      <c r="D192" s="135" t="str">
        <f>VLOOKUP($C191:$C$4969,$C$27:$D$4969,2,0)</f>
        <v>DONIZETE PATROCINIO DA COSTA</v>
      </c>
      <c r="E192" s="136">
        <v>1010</v>
      </c>
      <c r="F192" s="137" t="str">
        <f>VLOOKUP($E192:$E$4969,'PLANO DE APLICAÇÃO'!$A$4:$B$1013,2,0)</f>
        <v>MOTORISTA</v>
      </c>
      <c r="G192" s="138">
        <v>1</v>
      </c>
      <c r="H192" s="72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>Recursos humanos (5)</v>
      </c>
      <c r="I192" s="139">
        <v>2036.64</v>
      </c>
      <c r="J192" s="140">
        <v>43560</v>
      </c>
      <c r="K192" s="134" t="s">
        <v>127</v>
      </c>
    </row>
    <row r="193" spans="1:11" s="75" customFormat="1" ht="41.25" customHeight="1" thickBot="1">
      <c r="A193" s="132">
        <v>43555</v>
      </c>
      <c r="B193" s="142" t="s">
        <v>139</v>
      </c>
      <c r="C193" s="134">
        <v>36239768812</v>
      </c>
      <c r="D193" s="135" t="str">
        <f>VLOOKUP($C192:$C$4969,$C$27:$D$4969,2,0)</f>
        <v>DRIELY CRISTINA DE ARAUJO SOUZA</v>
      </c>
      <c r="E193" s="136">
        <v>1006</v>
      </c>
      <c r="F193" s="137" t="str">
        <f>VLOOKUP($E193:$E$4969,'PLANO DE APLICAÇÃO'!$A$4:$B$1013,2,0)</f>
        <v>CUIDADOR SOCIAL</v>
      </c>
      <c r="G193" s="138">
        <v>1</v>
      </c>
      <c r="H193" s="72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>Recursos humanos (5)</v>
      </c>
      <c r="I193" s="139">
        <v>728.27</v>
      </c>
      <c r="J193" s="140">
        <v>43560</v>
      </c>
      <c r="K193" s="134" t="s">
        <v>127</v>
      </c>
    </row>
    <row r="194" spans="1:11" s="75" customFormat="1" ht="41.25" customHeight="1" thickBot="1">
      <c r="A194" s="132">
        <v>43555</v>
      </c>
      <c r="B194" s="142" t="s">
        <v>139</v>
      </c>
      <c r="C194" s="134">
        <v>14452577857</v>
      </c>
      <c r="D194" s="135" t="str">
        <f>VLOOKUP($C193:$C$4969,$C$27:$D$4969,2,0)</f>
        <v>ELAINE FARIA DA SILVA ASSIS</v>
      </c>
      <c r="E194" s="136">
        <v>1007</v>
      </c>
      <c r="F194" s="137" t="str">
        <f>VLOOKUP($E194:$E$4969,'PLANO DE APLICAÇÃO'!$A$4:$B$1013,2,0)</f>
        <v>COZINHEIRA</v>
      </c>
      <c r="G194" s="138">
        <v>1</v>
      </c>
      <c r="H194" s="72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>Recursos humanos (5)</v>
      </c>
      <c r="I194" s="139">
        <v>821.09</v>
      </c>
      <c r="J194" s="140">
        <v>43560</v>
      </c>
      <c r="K194" s="134" t="s">
        <v>127</v>
      </c>
    </row>
    <row r="195" spans="1:11" s="75" customFormat="1" ht="41.25" customHeight="1" thickBot="1">
      <c r="A195" s="132">
        <v>43555</v>
      </c>
      <c r="B195" s="142" t="s">
        <v>139</v>
      </c>
      <c r="C195" s="134">
        <v>22555165860</v>
      </c>
      <c r="D195" s="135" t="str">
        <f>VLOOKUP($C194:$C$4969,$C$27:$D$4969,2,0)</f>
        <v>EDNEA NUNES SILVA</v>
      </c>
      <c r="E195" s="136">
        <v>1009</v>
      </c>
      <c r="F195" s="137" t="str">
        <f>VLOOKUP($E195:$E$4969,'PLANO DE APLICAÇÃO'!$A$4:$B$1013,2,0)</f>
        <v>LAVANDERIA</v>
      </c>
      <c r="G195" s="138">
        <v>1</v>
      </c>
      <c r="H195" s="72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>Recursos humanos (5)</v>
      </c>
      <c r="I195" s="139">
        <v>582.44000000000005</v>
      </c>
      <c r="J195" s="140">
        <v>43560</v>
      </c>
      <c r="K195" s="134" t="s">
        <v>127</v>
      </c>
    </row>
    <row r="196" spans="1:11" s="75" customFormat="1" ht="41.25" customHeight="1" thickBot="1">
      <c r="A196" s="132">
        <v>43555</v>
      </c>
      <c r="B196" s="142" t="s">
        <v>139</v>
      </c>
      <c r="C196" s="134">
        <v>21327926822</v>
      </c>
      <c r="D196" s="135" t="str">
        <f>VLOOKUP($C195:$C$4969,$C$27:$D$4969,2,0)</f>
        <v>ERICA DE PAULA SILVA CRISPIM</v>
      </c>
      <c r="E196" s="136">
        <v>1006</v>
      </c>
      <c r="F196" s="137" t="str">
        <f>VLOOKUP($E196:$E$4969,'PLANO DE APLICAÇÃO'!$A$4:$B$1013,2,0)</f>
        <v>CUIDADOR SOCIAL</v>
      </c>
      <c r="G196" s="138">
        <v>1</v>
      </c>
      <c r="H196" s="72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>Recursos humanos (5)</v>
      </c>
      <c r="I196" s="139">
        <v>685.2</v>
      </c>
      <c r="J196" s="140">
        <v>43560</v>
      </c>
      <c r="K196" s="134" t="s">
        <v>127</v>
      </c>
    </row>
    <row r="197" spans="1:11" s="75" customFormat="1" ht="41.25" customHeight="1" thickBot="1">
      <c r="A197" s="132">
        <v>43555</v>
      </c>
      <c r="B197" s="142" t="s">
        <v>139</v>
      </c>
      <c r="C197" s="134">
        <v>26257105862</v>
      </c>
      <c r="D197" s="135" t="str">
        <f>VLOOKUP($C196:$C$4969,$C$27:$D$4969,2,0)</f>
        <v>EDMA APARECIDA DIAS BERNABE</v>
      </c>
      <c r="E197" s="136">
        <v>1008</v>
      </c>
      <c r="F197" s="137" t="str">
        <f>VLOOKUP($E197:$E$4969,'PLANO DE APLICAÇÃO'!$A$4:$B$1013,2,0)</f>
        <v>AUXILIAR DE LIMPEZA</v>
      </c>
      <c r="G197" s="138">
        <v>1</v>
      </c>
      <c r="H197" s="72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>Recursos humanos (5)</v>
      </c>
      <c r="I197" s="139">
        <v>955.59</v>
      </c>
      <c r="J197" s="140">
        <v>43560</v>
      </c>
      <c r="K197" s="134" t="s">
        <v>127</v>
      </c>
    </row>
    <row r="198" spans="1:11" s="75" customFormat="1" ht="41.25" customHeight="1" thickBot="1">
      <c r="A198" s="132">
        <v>43555</v>
      </c>
      <c r="B198" s="142" t="s">
        <v>139</v>
      </c>
      <c r="C198" s="134">
        <v>999781561</v>
      </c>
      <c r="D198" s="135" t="str">
        <f>VLOOKUP($C197:$C$4969,$C$27:$D$4969,2,0)</f>
        <v>GENI MARIA DIAS FURTADO</v>
      </c>
      <c r="E198" s="136">
        <v>1006</v>
      </c>
      <c r="F198" s="137" t="str">
        <f>VLOOKUP($E198:$E$4969,'PLANO DE APLICAÇÃO'!$A$4:$B$1013,2,0)</f>
        <v>CUIDADOR SOCIAL</v>
      </c>
      <c r="G198" s="138">
        <v>1</v>
      </c>
      <c r="H198" s="72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>Recursos humanos (5)</v>
      </c>
      <c r="I198" s="139">
        <v>130.91</v>
      </c>
      <c r="J198" s="140">
        <v>43560</v>
      </c>
      <c r="K198" s="134" t="s">
        <v>127</v>
      </c>
    </row>
    <row r="199" spans="1:11" s="75" customFormat="1" ht="41.25" customHeight="1" thickBot="1">
      <c r="A199" s="132">
        <v>43555</v>
      </c>
      <c r="B199" s="142" t="s">
        <v>139</v>
      </c>
      <c r="C199" s="134">
        <v>27257770549</v>
      </c>
      <c r="D199" s="135" t="str">
        <f>VLOOKUP($C198:$C$4969,$C$27:$D$4969,2,0)</f>
        <v>GILSON MOREIRA</v>
      </c>
      <c r="E199" s="136">
        <v>1008</v>
      </c>
      <c r="F199" s="137" t="str">
        <f>VLOOKUP($E199:$E$4969,'PLANO DE APLICAÇÃO'!$A$4:$B$1013,2,0)</f>
        <v>AUXILIAR DE LIMPEZA</v>
      </c>
      <c r="G199" s="138">
        <v>1</v>
      </c>
      <c r="H199" s="72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>Recursos humanos (5)</v>
      </c>
      <c r="I199" s="139">
        <v>215.23</v>
      </c>
      <c r="J199" s="140">
        <v>43560</v>
      </c>
      <c r="K199" s="134" t="s">
        <v>127</v>
      </c>
    </row>
    <row r="200" spans="1:11" s="75" customFormat="1" ht="41.25" customHeight="1" thickBot="1">
      <c r="A200" s="132">
        <v>43555</v>
      </c>
      <c r="B200" s="142" t="s">
        <v>139</v>
      </c>
      <c r="C200" s="134">
        <v>42260454836</v>
      </c>
      <c r="D200" s="135" t="str">
        <f>VLOOKUP($C199:$C$4969,$C$27:$D$4969,2,0)</f>
        <v>LAURA CERVILHA DE FREITAS FERREIRA</v>
      </c>
      <c r="E200" s="136">
        <v>1004</v>
      </c>
      <c r="F200" s="137" t="str">
        <f>VLOOKUP($E200:$E$4969,'PLANO DE APLICAÇÃO'!$A$4:$B$1013,2,0)</f>
        <v>TERAPEUTA OCUPACIONAL</v>
      </c>
      <c r="G200" s="138">
        <v>1</v>
      </c>
      <c r="H200" s="72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>Recursos humanos (5)</v>
      </c>
      <c r="I200" s="139">
        <v>1157.25</v>
      </c>
      <c r="J200" s="140">
        <v>43560</v>
      </c>
      <c r="K200" s="134" t="s">
        <v>127</v>
      </c>
    </row>
    <row r="201" spans="1:11" s="75" customFormat="1" ht="41.25" customHeight="1" thickBot="1">
      <c r="A201" s="132">
        <v>43555</v>
      </c>
      <c r="B201" s="142" t="s">
        <v>139</v>
      </c>
      <c r="C201" s="134">
        <v>39284491843</v>
      </c>
      <c r="D201" s="135" t="str">
        <f>VLOOKUP($C200:$C$4969,$C$27:$D$4969,2,0)</f>
        <v>LARAIANI APARECIDA DE SOUZA BALAZS</v>
      </c>
      <c r="E201" s="136">
        <v>1006</v>
      </c>
      <c r="F201" s="137" t="str">
        <f>VLOOKUP($E201:$E$4969,'PLANO DE APLICAÇÃO'!$A$4:$B$1013,2,0)</f>
        <v>CUIDADOR SOCIAL</v>
      </c>
      <c r="G201" s="138">
        <v>1</v>
      </c>
      <c r="H201" s="72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>Recursos humanos (5)</v>
      </c>
      <c r="I201" s="139">
        <v>799.31</v>
      </c>
      <c r="J201" s="140">
        <v>43560</v>
      </c>
      <c r="K201" s="134" t="s">
        <v>127</v>
      </c>
    </row>
    <row r="202" spans="1:11" s="75" customFormat="1" ht="41.25" customHeight="1" thickBot="1">
      <c r="A202" s="132">
        <v>43555</v>
      </c>
      <c r="B202" s="142" t="s">
        <v>139</v>
      </c>
      <c r="C202" s="134">
        <v>43065202859</v>
      </c>
      <c r="D202" s="135" t="str">
        <f>VLOOKUP($C201:$C$4969,$C$27:$D$4969,2,0)</f>
        <v>MARINA PONSE</v>
      </c>
      <c r="E202" s="136">
        <v>1003</v>
      </c>
      <c r="F202" s="137" t="str">
        <f>VLOOKUP($E202:$E$4969,'PLANO DE APLICAÇÃO'!$A$4:$B$1013,2,0)</f>
        <v>PSICÓLOGO</v>
      </c>
      <c r="G202" s="138">
        <v>1</v>
      </c>
      <c r="H202" s="72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>Recursos humanos (5)</v>
      </c>
      <c r="I202" s="139">
        <v>2298.86</v>
      </c>
      <c r="J202" s="140">
        <v>43560</v>
      </c>
      <c r="K202" s="134" t="s">
        <v>127</v>
      </c>
    </row>
    <row r="203" spans="1:11" s="75" customFormat="1" ht="41.25" customHeight="1" thickBot="1">
      <c r="A203" s="132">
        <v>43555</v>
      </c>
      <c r="B203" s="142" t="s">
        <v>139</v>
      </c>
      <c r="C203" s="134">
        <v>21268132829</v>
      </c>
      <c r="D203" s="135" t="str">
        <f>VLOOKUP($C202:$C$4969,$C$27:$D$4969,2,0)</f>
        <v>MIRIA RODRIGUES DE BRITO</v>
      </c>
      <c r="E203" s="136">
        <v>1006</v>
      </c>
      <c r="F203" s="137" t="str">
        <f>VLOOKUP($E203:$E$4969,'PLANO DE APLICAÇÃO'!$A$4:$B$1013,2,0)</f>
        <v>CUIDADOR SOCIAL</v>
      </c>
      <c r="G203" s="138">
        <v>1</v>
      </c>
      <c r="H203" s="72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>Recursos humanos (5)</v>
      </c>
      <c r="I203" s="139">
        <v>764.6</v>
      </c>
      <c r="J203" s="140">
        <v>43560</v>
      </c>
      <c r="K203" s="134" t="s">
        <v>127</v>
      </c>
    </row>
    <row r="204" spans="1:11" s="75" customFormat="1" ht="41.25" customHeight="1" thickBot="1">
      <c r="A204" s="132">
        <v>43555</v>
      </c>
      <c r="B204" s="142" t="s">
        <v>139</v>
      </c>
      <c r="C204" s="134">
        <v>98467212500</v>
      </c>
      <c r="D204" s="135" t="str">
        <f>VLOOKUP($C203:$C$4969,$C$27:$D$4969,2,0)</f>
        <v>MARIUZETE SANTANA GOMES LEONARDO</v>
      </c>
      <c r="E204" s="136">
        <v>1006</v>
      </c>
      <c r="F204" s="137" t="str">
        <f>VLOOKUP($E204:$E$4969,'PLANO DE APLICAÇÃO'!$A$4:$B$1013,2,0)</f>
        <v>CUIDADOR SOCIAL</v>
      </c>
      <c r="G204" s="138">
        <v>1</v>
      </c>
      <c r="H204" s="72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>Recursos humanos (5)</v>
      </c>
      <c r="I204" s="139">
        <v>936.22</v>
      </c>
      <c r="J204" s="140">
        <v>43560</v>
      </c>
      <c r="K204" s="134" t="s">
        <v>127</v>
      </c>
    </row>
    <row r="205" spans="1:11" s="75" customFormat="1" ht="41.25" customHeight="1" thickBot="1">
      <c r="A205" s="132">
        <v>43555</v>
      </c>
      <c r="B205" s="142" t="s">
        <v>139</v>
      </c>
      <c r="C205" s="134">
        <v>13881904867</v>
      </c>
      <c r="D205" s="135" t="str">
        <f>VLOOKUP($C204:$C$4969,$C$27:$D$4969,2,0)</f>
        <v>MARIA APARECIDA TAVEIRA CAU</v>
      </c>
      <c r="E205" s="136">
        <v>1007</v>
      </c>
      <c r="F205" s="137" t="str">
        <f>VLOOKUP($E205:$E$4969,'PLANO DE APLICAÇÃO'!$A$4:$B$1013,2,0)</f>
        <v>COZINHEIRA</v>
      </c>
      <c r="G205" s="138">
        <v>1</v>
      </c>
      <c r="H205" s="72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>Recursos humanos (5)</v>
      </c>
      <c r="I205" s="139">
        <v>1199.1600000000001</v>
      </c>
      <c r="J205" s="140">
        <v>43560</v>
      </c>
      <c r="K205" s="134" t="s">
        <v>127</v>
      </c>
    </row>
    <row r="206" spans="1:11" s="75" customFormat="1" ht="41.25" customHeight="1" thickBot="1">
      <c r="A206" s="132">
        <v>43555</v>
      </c>
      <c r="B206" s="142" t="s">
        <v>139</v>
      </c>
      <c r="C206" s="134">
        <v>32219947882</v>
      </c>
      <c r="D206" s="135" t="str">
        <f>VLOOKUP($C205:$C$4969,$C$27:$D$4969,2,0)</f>
        <v>MARIANA CRISTINA ALVES</v>
      </c>
      <c r="E206" s="136">
        <v>1006</v>
      </c>
      <c r="F206" s="137" t="str">
        <f>VLOOKUP($E206:$E$4969,'PLANO DE APLICAÇÃO'!$A$4:$B$1013,2,0)</f>
        <v>CUIDADOR SOCIAL</v>
      </c>
      <c r="G206" s="138">
        <v>1</v>
      </c>
      <c r="H206" s="72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>Recursos humanos (5)</v>
      </c>
      <c r="I206" s="139">
        <v>750.05</v>
      </c>
      <c r="J206" s="140">
        <v>43560</v>
      </c>
      <c r="K206" s="134" t="s">
        <v>127</v>
      </c>
    </row>
    <row r="207" spans="1:11" s="75" customFormat="1" ht="41.25" customHeight="1" thickBot="1">
      <c r="A207" s="132">
        <v>43555</v>
      </c>
      <c r="B207" s="142" t="s">
        <v>139</v>
      </c>
      <c r="C207" s="134">
        <v>8166830850</v>
      </c>
      <c r="D207" s="135" t="str">
        <f>VLOOKUP($C206:$C$4969,$C$27:$D$4969,2,0)</f>
        <v>MARISA DE SOUSA CAMPOS BARBOSA</v>
      </c>
      <c r="E207" s="136">
        <v>1008</v>
      </c>
      <c r="F207" s="137" t="str">
        <f>VLOOKUP($E207:$E$4969,'PLANO DE APLICAÇÃO'!$A$4:$B$1013,2,0)</f>
        <v>AUXILIAR DE LIMPEZA</v>
      </c>
      <c r="G207" s="138">
        <v>1</v>
      </c>
      <c r="H207" s="72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>Recursos humanos (5)</v>
      </c>
      <c r="I207" s="139">
        <v>1294.69</v>
      </c>
      <c r="J207" s="140">
        <v>43560</v>
      </c>
      <c r="K207" s="134" t="s">
        <v>127</v>
      </c>
    </row>
    <row r="208" spans="1:11" s="75" customFormat="1" ht="41.25" customHeight="1" thickBot="1">
      <c r="A208" s="132">
        <v>43555</v>
      </c>
      <c r="B208" s="142" t="s">
        <v>139</v>
      </c>
      <c r="C208" s="134">
        <v>5891067838</v>
      </c>
      <c r="D208" s="135" t="str">
        <f>VLOOKUP($C207:$C$4969,$C$27:$D$4969,2,0)</f>
        <v>MAURA GOMES MARTINIANO DE OLIVEIRA</v>
      </c>
      <c r="E208" s="136">
        <v>1002</v>
      </c>
      <c r="F208" s="137" t="str">
        <f>VLOOKUP($E208:$E$4969,'PLANO DE APLICAÇÃO'!$A$4:$B$1013,2,0)</f>
        <v>ASSISTENTE SOCIAL</v>
      </c>
      <c r="G208" s="138">
        <v>1</v>
      </c>
      <c r="H208" s="72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>Recursos humanos (5)</v>
      </c>
      <c r="I208" s="139">
        <v>2637.25</v>
      </c>
      <c r="J208" s="140">
        <v>43560</v>
      </c>
      <c r="K208" s="134" t="s">
        <v>127</v>
      </c>
    </row>
    <row r="209" spans="1:12" s="75" customFormat="1" ht="41.25" customHeight="1" thickBot="1">
      <c r="A209" s="132">
        <v>43555</v>
      </c>
      <c r="B209" s="142" t="s">
        <v>139</v>
      </c>
      <c r="C209" s="134">
        <v>6014818871</v>
      </c>
      <c r="D209" s="135" t="str">
        <f>VLOOKUP($C208:$C$4969,$C$27:$D$4969,2,0)</f>
        <v>MARIA DE LOURDES DOS SANTOS</v>
      </c>
      <c r="E209" s="136">
        <v>1009</v>
      </c>
      <c r="F209" s="137" t="str">
        <f>VLOOKUP($E209:$E$4969,'PLANO DE APLICAÇÃO'!$A$4:$B$1013,2,0)</f>
        <v>LAVANDERIA</v>
      </c>
      <c r="G209" s="138">
        <v>1</v>
      </c>
      <c r="H209" s="72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>Recursos humanos (5)</v>
      </c>
      <c r="I209" s="139">
        <v>750.05</v>
      </c>
      <c r="J209" s="140">
        <v>43560</v>
      </c>
      <c r="K209" s="134" t="s">
        <v>127</v>
      </c>
    </row>
    <row r="210" spans="1:12" s="75" customFormat="1" ht="41.25" customHeight="1" thickBot="1">
      <c r="A210" s="132">
        <v>43555</v>
      </c>
      <c r="B210" s="142" t="s">
        <v>139</v>
      </c>
      <c r="C210" s="134">
        <v>17538257845</v>
      </c>
      <c r="D210" s="135" t="str">
        <f>VLOOKUP($C209:$C$4969,$C$27:$D$4969,2,0)</f>
        <v>MARLI MENDONÇA</v>
      </c>
      <c r="E210" s="136">
        <v>1006</v>
      </c>
      <c r="F210" s="137" t="str">
        <f>VLOOKUP($E210:$E$4969,'PLANO DE APLICAÇÃO'!$A$4:$B$1013,2,0)</f>
        <v>CUIDADOR SOCIAL</v>
      </c>
      <c r="G210" s="138">
        <v>1</v>
      </c>
      <c r="H210" s="72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>Recursos humanos (5)</v>
      </c>
      <c r="I210" s="139">
        <v>739.16</v>
      </c>
      <c r="J210" s="140">
        <v>43560</v>
      </c>
      <c r="K210" s="134" t="s">
        <v>127</v>
      </c>
    </row>
    <row r="211" spans="1:12" s="75" customFormat="1" ht="41.25" customHeight="1" thickBot="1">
      <c r="A211" s="132">
        <v>43555</v>
      </c>
      <c r="B211" s="142" t="s">
        <v>139</v>
      </c>
      <c r="C211" s="134">
        <v>4780767547</v>
      </c>
      <c r="D211" s="135" t="str">
        <f>VLOOKUP($C210:$C$4969,$C$27:$D$4969,2,0)</f>
        <v>ROSILENE CONCEIÇÃO DOS SANTOS</v>
      </c>
      <c r="E211" s="136">
        <v>1009</v>
      </c>
      <c r="F211" s="137" t="str">
        <f>VLOOKUP($E211:$E$4969,'PLANO DE APLICAÇÃO'!$A$4:$B$1013,2,0)</f>
        <v>LAVANDERIA</v>
      </c>
      <c r="G211" s="138">
        <v>1</v>
      </c>
      <c r="H211" s="72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>Recursos humanos (5)</v>
      </c>
      <c r="I211" s="139">
        <v>1305.5899999999999</v>
      </c>
      <c r="J211" s="140">
        <v>43560</v>
      </c>
      <c r="K211" s="134" t="s">
        <v>127</v>
      </c>
    </row>
    <row r="212" spans="1:12" s="75" customFormat="1" ht="41.25" customHeight="1" thickBot="1">
      <c r="A212" s="132">
        <v>43555</v>
      </c>
      <c r="B212" s="142" t="s">
        <v>139</v>
      </c>
      <c r="C212" s="134">
        <v>16219537858</v>
      </c>
      <c r="D212" s="135" t="str">
        <f>VLOOKUP($C211:$C$4969,$C$27:$D$4969,2,0)</f>
        <v>SANDRA APARECIDA MARCOLINO</v>
      </c>
      <c r="E212" s="136">
        <v>1001</v>
      </c>
      <c r="F212" s="137" t="str">
        <f>VLOOKUP($E212:$E$4969,'PLANO DE APLICAÇÃO'!$A$4:$B$1013,2,0)</f>
        <v>COORDENADOR TÉCNICO</v>
      </c>
      <c r="G212" s="138">
        <v>1</v>
      </c>
      <c r="H212" s="72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>Recursos humanos (5)</v>
      </c>
      <c r="I212" s="139">
        <v>519.63</v>
      </c>
      <c r="J212" s="140">
        <v>43560</v>
      </c>
      <c r="K212" s="134" t="s">
        <v>127</v>
      </c>
    </row>
    <row r="213" spans="1:12" s="75" customFormat="1" ht="41.25" customHeight="1" thickBot="1">
      <c r="A213" s="132">
        <v>43555</v>
      </c>
      <c r="B213" s="142" t="s">
        <v>139</v>
      </c>
      <c r="C213" s="134">
        <v>31023160854</v>
      </c>
      <c r="D213" s="135" t="str">
        <f>VLOOKUP($C212:$C$4969,$C$27:$D$4969,2,0)</f>
        <v>TATIANA IZABEL RANGEL THEODORO</v>
      </c>
      <c r="E213" s="136">
        <v>1006</v>
      </c>
      <c r="F213" s="137" t="str">
        <f>VLOOKUP($E213:$E$4969,'PLANO DE APLICAÇÃO'!$A$4:$B$1013,2,0)</f>
        <v>CUIDADOR SOCIAL</v>
      </c>
      <c r="G213" s="138">
        <v>1</v>
      </c>
      <c r="H213" s="72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>Recursos humanos (5)</v>
      </c>
      <c r="I213" s="139">
        <v>634.69000000000005</v>
      </c>
      <c r="J213" s="140">
        <v>43560</v>
      </c>
      <c r="K213" s="134" t="s">
        <v>127</v>
      </c>
    </row>
    <row r="214" spans="1:12" s="103" customFormat="1" ht="41.25" customHeight="1" thickBot="1">
      <c r="A214" s="143">
        <v>43557</v>
      </c>
      <c r="B214" s="144" t="s">
        <v>247</v>
      </c>
      <c r="C214" s="145">
        <v>43776517000180</v>
      </c>
      <c r="D214" s="146" t="str">
        <f>VLOOKUP($C214:$C$4969,$C$27:$D$4969,2,0)</f>
        <v>SABESP</v>
      </c>
      <c r="E214" s="147">
        <v>3002</v>
      </c>
      <c r="F214" s="148" t="str">
        <f>VLOOKUP($E214:$E$4969,'PLANO DE APLICAÇÃO'!$A$4:$B$1013,2,0)</f>
        <v>ÁGUA E ESGOTO</v>
      </c>
      <c r="G214" s="149">
        <v>11</v>
      </c>
      <c r="H214" s="102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>Utilidades públicas (7)</v>
      </c>
      <c r="I214" s="150">
        <v>101.87</v>
      </c>
      <c r="J214" s="151">
        <v>43592</v>
      </c>
      <c r="K214" s="145" t="s">
        <v>127</v>
      </c>
      <c r="L214" s="103" t="s">
        <v>248</v>
      </c>
    </row>
    <row r="215" spans="1:12" s="103" customFormat="1" ht="41.25" customHeight="1" thickBot="1">
      <c r="A215" s="143">
        <v>43557</v>
      </c>
      <c r="B215" s="144" t="s">
        <v>249</v>
      </c>
      <c r="C215" s="145">
        <v>43776517000180</v>
      </c>
      <c r="D215" s="146" t="str">
        <f>VLOOKUP($C215:$C$4969,$C$27:$D$4969,2,0)</f>
        <v>SABESP</v>
      </c>
      <c r="E215" s="147">
        <v>3002</v>
      </c>
      <c r="F215" s="148" t="str">
        <f>VLOOKUP($E215:$E$4969,'PLANO DE APLICAÇÃO'!$A$4:$B$1013,2,0)</f>
        <v>ÁGUA E ESGOTO</v>
      </c>
      <c r="G215" s="149">
        <v>11</v>
      </c>
      <c r="H215" s="102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>Utilidades públicas (7)</v>
      </c>
      <c r="I215" s="150">
        <v>494.37</v>
      </c>
      <c r="J215" s="151">
        <v>43560</v>
      </c>
      <c r="K215" s="145" t="s">
        <v>127</v>
      </c>
      <c r="L215" s="103" t="s">
        <v>246</v>
      </c>
    </row>
    <row r="216" spans="1:12" s="103" customFormat="1" ht="41.25" customHeight="1" thickBot="1">
      <c r="A216" s="143">
        <v>43557</v>
      </c>
      <c r="B216" s="144" t="s">
        <v>250</v>
      </c>
      <c r="C216" s="145">
        <v>43776517000180</v>
      </c>
      <c r="D216" s="146" t="str">
        <f>VLOOKUP($C216:$C$4969,$C$27:$D$4969,2,0)</f>
        <v>SABESP</v>
      </c>
      <c r="E216" s="147">
        <v>3002</v>
      </c>
      <c r="F216" s="148" t="str">
        <f>VLOOKUP($E216:$E$4969,'PLANO DE APLICAÇÃO'!$A$4:$B$1013,2,0)</f>
        <v>ÁGUA E ESGOTO</v>
      </c>
      <c r="G216" s="149">
        <v>11</v>
      </c>
      <c r="H216" s="102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>Utilidades públicas (7)</v>
      </c>
      <c r="I216" s="150">
        <v>3267.53</v>
      </c>
      <c r="J216" s="151">
        <v>43560</v>
      </c>
      <c r="K216" s="145" t="s">
        <v>127</v>
      </c>
      <c r="L216" s="103" t="s">
        <v>251</v>
      </c>
    </row>
    <row r="217" spans="1:12" s="75" customFormat="1" ht="41.25" customHeight="1" thickBot="1">
      <c r="A217" s="132">
        <v>43556</v>
      </c>
      <c r="B217" s="142" t="s">
        <v>252</v>
      </c>
      <c r="C217" s="134">
        <v>10673394000100</v>
      </c>
      <c r="D217" s="135" t="str">
        <f>VLOOKUP($C213:$C$4969,$C$27:$D$4969,2,0)</f>
        <v>SYSPRODATA SISTEMA DE PROCESSAMENTO LTDA ME</v>
      </c>
      <c r="E217" s="136">
        <v>2002</v>
      </c>
      <c r="F217" s="137" t="str">
        <f>VLOOKUP($E217:$E$4969,'PLANO DE APLICAÇÃO'!$A$4:$B$1013,2,0)</f>
        <v>VALE ALIMENTAÇÃO</v>
      </c>
      <c r="G217" s="138">
        <v>1</v>
      </c>
      <c r="H217" s="72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>Recursos humanos (5)</v>
      </c>
      <c r="I217" s="139">
        <v>6292.75</v>
      </c>
      <c r="J217" s="140">
        <v>43573</v>
      </c>
      <c r="K217" s="141">
        <v>41808</v>
      </c>
    </row>
    <row r="218" spans="1:12" s="75" customFormat="1" ht="41.25" customHeight="1" thickBot="1">
      <c r="A218" s="132">
        <v>43556</v>
      </c>
      <c r="B218" s="142" t="s">
        <v>253</v>
      </c>
      <c r="C218" s="134">
        <v>74298134000177</v>
      </c>
      <c r="D218" s="135" t="str">
        <f>VLOOKUP($C217:$C$4969,$C$27:$D$4969,2,0)</f>
        <v>ATTIVA COM. DE PROD. LIMPEZA E DESCARTAVEIS LTDA EPP</v>
      </c>
      <c r="E218" s="136">
        <v>4002</v>
      </c>
      <c r="F218" s="137" t="str">
        <f>VLOOKUP($E218:$E$4969,'PLANO DE APLICAÇÃO'!$A$4:$B$1013,2,0)</f>
        <v>MATERIAL DE LIMPEZA E HIGIÊNE PESSOAL</v>
      </c>
      <c r="G218" s="138">
        <v>6</v>
      </c>
      <c r="H218" s="72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>Outros materiais de consumo</v>
      </c>
      <c r="I218" s="139">
        <v>1655.16</v>
      </c>
      <c r="J218" s="140">
        <v>43573</v>
      </c>
      <c r="K218" s="141">
        <v>41807</v>
      </c>
    </row>
    <row r="219" spans="1:12" s="75" customFormat="1" ht="41.25" customHeight="1" thickBot="1">
      <c r="A219" s="132">
        <v>43556</v>
      </c>
      <c r="B219" s="142" t="s">
        <v>254</v>
      </c>
      <c r="C219" s="134">
        <v>4946908000143</v>
      </c>
      <c r="D219" s="135" t="str">
        <f>VLOOKUP($C218:$C$4969,$C$27:$D$4969,2,0)</f>
        <v>TECNOLOGICA IND. COM. DE PEÇAS E EQUIPAMENTOS IND. LTDA EPP</v>
      </c>
      <c r="E219" s="136">
        <v>3008</v>
      </c>
      <c r="F219" s="137" t="str">
        <f>VLOOKUP($E219:$E$4969,'PLANO DE APLICAÇÃO'!$A$4:$B$1013,2,0)</f>
        <v>MANUTENÇÃO E REPAROS</v>
      </c>
      <c r="G219" s="138">
        <v>8</v>
      </c>
      <c r="H219" s="72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>Outros serviços de terceiros</v>
      </c>
      <c r="I219" s="139">
        <v>662.5</v>
      </c>
      <c r="J219" s="140">
        <v>43573</v>
      </c>
      <c r="K219" s="141">
        <v>41804</v>
      </c>
    </row>
    <row r="220" spans="1:12" s="75" customFormat="1" ht="41.25" customHeight="1" thickBot="1">
      <c r="A220" s="132">
        <v>43557</v>
      </c>
      <c r="B220" s="142" t="s">
        <v>255</v>
      </c>
      <c r="C220" s="134">
        <v>7872399000301</v>
      </c>
      <c r="D220" s="135" t="str">
        <f>VLOOKUP($C220:$C$4969,$C$27:$D$4969,2,0)</f>
        <v>SUPERMERCADOS PATROCINIO E FILHOS LTDA</v>
      </c>
      <c r="E220" s="136">
        <v>4001</v>
      </c>
      <c r="F220" s="137" t="str">
        <f>VLOOKUP($E220:$E$4969,'PLANO DE APLICAÇÃO'!$A$4:$B$1013,2,0)</f>
        <v>GÊNEROS ALIMENTÍCIOS</v>
      </c>
      <c r="G220" s="138">
        <v>5</v>
      </c>
      <c r="H220" s="72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>Gêneros alimentícios</v>
      </c>
      <c r="I220" s="139">
        <v>2170.94</v>
      </c>
      <c r="J220" s="140">
        <v>43573</v>
      </c>
      <c r="K220" s="141">
        <v>41806</v>
      </c>
    </row>
    <row r="221" spans="1:12" s="75" customFormat="1" ht="41.25" customHeight="1" thickBot="1">
      <c r="A221" s="132">
        <v>43558</v>
      </c>
      <c r="B221" s="142" t="s">
        <v>256</v>
      </c>
      <c r="C221" s="134">
        <v>9382434000178</v>
      </c>
      <c r="D221" s="135" t="str">
        <f>VLOOKUP($C220:$C$4969,$C$27:$D$4969,2,0)</f>
        <v>POSTO MARIO ROBERTO JANJÃO LTDA</v>
      </c>
      <c r="E221" s="136">
        <v>4007</v>
      </c>
      <c r="F221" s="137" t="str">
        <f>VLOOKUP($E221:$E$4969,'PLANO DE APLICAÇÃO'!$A$4:$B$1013,2,0)</f>
        <v>COMBUSTIVEIS E LUBRIFICANTES AUTOMOTIVOS</v>
      </c>
      <c r="G221" s="138">
        <v>12</v>
      </c>
      <c r="H221" s="72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>Combustível</v>
      </c>
      <c r="I221" s="139">
        <v>473.85</v>
      </c>
      <c r="J221" s="140">
        <v>43560</v>
      </c>
      <c r="K221" s="141">
        <v>40507</v>
      </c>
    </row>
    <row r="222" spans="1:12" s="75" customFormat="1" ht="41.25" customHeight="1" thickBot="1">
      <c r="A222" s="132">
        <v>43559</v>
      </c>
      <c r="B222" s="142" t="s">
        <v>257</v>
      </c>
      <c r="C222" s="134">
        <v>3508406000178</v>
      </c>
      <c r="D222" s="135" t="str">
        <f>VLOOKUP($C221:$C$4969,$C$27:$D$4969,2,0)</f>
        <v>M.M PAPELARIA DE FRANCA LTDA ME</v>
      </c>
      <c r="E222" s="136">
        <v>4003</v>
      </c>
      <c r="F222" s="137" t="str">
        <f>VLOOKUP($E222:$E$4969,'PLANO DE APLICAÇÃO'!$A$4:$B$1013,2,0)</f>
        <v>MATERIAL EDUCATIVO/PEDAGÓGICO/DIDÁTICO/EXPEDIENTE</v>
      </c>
      <c r="G222" s="138">
        <v>6</v>
      </c>
      <c r="H222" s="72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>Outros materiais de consumo</v>
      </c>
      <c r="I222" s="139">
        <v>184.6</v>
      </c>
      <c r="J222" s="140">
        <v>43560</v>
      </c>
      <c r="K222" s="141">
        <v>40511</v>
      </c>
    </row>
    <row r="223" spans="1:12" s="75" customFormat="1" ht="41.25" customHeight="1" thickBot="1">
      <c r="A223" s="132">
        <v>43559</v>
      </c>
      <c r="B223" s="142" t="s">
        <v>258</v>
      </c>
      <c r="C223" s="134">
        <v>47961628000117</v>
      </c>
      <c r="D223" s="135" t="str">
        <f>VLOOKUP($C222:$C$4969,$C$27:$D$4969,2,0)</f>
        <v>EMPRESA SÃO JOSE LTDA</v>
      </c>
      <c r="E223" s="136">
        <v>2001</v>
      </c>
      <c r="F223" s="137" t="str">
        <f>VLOOKUP($E223:$E$4969,'PLANO DE APLICAÇÃO'!$A$4:$B$1013,2,0)</f>
        <v>VALE TRANSPORTE</v>
      </c>
      <c r="G223" s="138">
        <v>1</v>
      </c>
      <c r="H223" s="72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>Recursos humanos (5)</v>
      </c>
      <c r="I223" s="139">
        <v>143.30000000000001</v>
      </c>
      <c r="J223" s="140">
        <v>43560</v>
      </c>
      <c r="K223" s="141">
        <v>40509</v>
      </c>
    </row>
    <row r="224" spans="1:12" s="103" customFormat="1" ht="41.25" customHeight="1" thickBot="1">
      <c r="A224" s="143">
        <v>43560</v>
      </c>
      <c r="B224" s="144" t="s">
        <v>259</v>
      </c>
      <c r="C224" s="145">
        <v>40432544000147</v>
      </c>
      <c r="D224" s="146" t="e">
        <f ca="1">VLOOKUP($C223:$C$4969,$C$27:$D$4969,2,0)</f>
        <v>#VALUE!</v>
      </c>
      <c r="E224" s="147">
        <v>3003</v>
      </c>
      <c r="F224" s="148" t="str">
        <f>VLOOKUP($E224:$E$4969,'PLANO DE APLICAÇÃO'!$A$4:$B$1013,2,0)</f>
        <v>TELEFONE/INTERNET</v>
      </c>
      <c r="G224" s="149">
        <v>11</v>
      </c>
      <c r="H224" s="102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>Utilidades públicas (7)</v>
      </c>
      <c r="I224" s="150">
        <v>41.93</v>
      </c>
      <c r="J224" s="151">
        <v>43573</v>
      </c>
      <c r="K224" s="145">
        <v>41803</v>
      </c>
      <c r="L224" s="103" t="s">
        <v>245</v>
      </c>
    </row>
    <row r="225" spans="1:11" s="75" customFormat="1" ht="41.25" customHeight="1" thickBot="1">
      <c r="A225" s="132">
        <v>43566</v>
      </c>
      <c r="B225" s="142" t="s">
        <v>260</v>
      </c>
      <c r="C225" s="134">
        <v>74258039000140</v>
      </c>
      <c r="D225" s="135" t="str">
        <f>VLOOKUP($C224:$C$4969,$C$27:$D$4969,2,0)</f>
        <v>FRANGAZ COMERCIAL EIRELI</v>
      </c>
      <c r="E225" s="136">
        <v>4006</v>
      </c>
      <c r="F225" s="137" t="str">
        <f>VLOOKUP($E225:$E$4969,'PLANO DE APLICAÇÃO'!$A$4:$B$1013,2,0)</f>
        <v xml:space="preserve">GÁS </v>
      </c>
      <c r="G225" s="138">
        <v>11</v>
      </c>
      <c r="H225" s="72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>Utilidades públicas (7)</v>
      </c>
      <c r="I225" s="139">
        <v>888</v>
      </c>
      <c r="J225" s="140">
        <v>43573</v>
      </c>
      <c r="K225" s="141">
        <v>41809</v>
      </c>
    </row>
    <row r="226" spans="1:11" s="75" customFormat="1" ht="41.25" customHeight="1" thickBot="1">
      <c r="A226" s="132">
        <v>43567</v>
      </c>
      <c r="B226" s="142" t="s">
        <v>261</v>
      </c>
      <c r="C226" s="134">
        <v>33050196000188</v>
      </c>
      <c r="D226" s="135" t="str">
        <f>VLOOKUP($C225:$C$4969,$C$27:$D$4969,2,0)</f>
        <v>CPFL</v>
      </c>
      <c r="E226" s="136">
        <v>3001</v>
      </c>
      <c r="F226" s="137" t="str">
        <f>VLOOKUP($E226:$E$4969,'PLANO DE APLICAÇÃO'!$A$4:$B$1013,2,0)</f>
        <v>ENERGIA ELÉTRICA</v>
      </c>
      <c r="G226" s="138">
        <v>11</v>
      </c>
      <c r="H226" s="72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>Utilidades públicas (7)</v>
      </c>
      <c r="I226" s="139">
        <v>2786.99</v>
      </c>
      <c r="J226" s="140">
        <v>43573</v>
      </c>
      <c r="K226" s="134" t="s">
        <v>127</v>
      </c>
    </row>
    <row r="227" spans="1:11" s="75" customFormat="1" ht="41.25" customHeight="1" thickBot="1">
      <c r="A227" s="132">
        <v>43570</v>
      </c>
      <c r="B227" s="142" t="s">
        <v>139</v>
      </c>
      <c r="C227" s="134">
        <v>35178367880</v>
      </c>
      <c r="D227" s="135" t="str">
        <f>VLOOKUP($C226:$C$4969,$C$27:$D$4969,2,0)</f>
        <v>ADRIANA FERREIRA DA SILVA</v>
      </c>
      <c r="E227" s="136">
        <v>1006</v>
      </c>
      <c r="F227" s="137" t="str">
        <f>VLOOKUP($E227:$E$4969,'PLANO DE APLICAÇÃO'!$A$4:$B$1013,2,0)</f>
        <v>CUIDADOR SOCIAL</v>
      </c>
      <c r="G227" s="138">
        <v>1</v>
      </c>
      <c r="H227" s="72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>Recursos humanos (5)</v>
      </c>
      <c r="I227" s="139">
        <v>473.6</v>
      </c>
      <c r="J227" s="140">
        <v>43573</v>
      </c>
      <c r="K227" s="134" t="s">
        <v>127</v>
      </c>
    </row>
    <row r="228" spans="1:11" s="75" customFormat="1" ht="41.25" customHeight="1" thickBot="1">
      <c r="A228" s="132">
        <v>43570</v>
      </c>
      <c r="B228" s="142" t="s">
        <v>139</v>
      </c>
      <c r="C228" s="134">
        <v>3508810577</v>
      </c>
      <c r="D228" s="135" t="str">
        <f>VLOOKUP($C227:$C$4969,$C$27:$D$4969,2,0)</f>
        <v>ANA PAULA MACHADO DOS SANTOS</v>
      </c>
      <c r="E228" s="136">
        <v>1006</v>
      </c>
      <c r="F228" s="137" t="str">
        <f>VLOOKUP($E228:$E$4969,'PLANO DE APLICAÇÃO'!$A$4:$B$1013,2,0)</f>
        <v>CUIDADOR SOCIAL</v>
      </c>
      <c r="G228" s="138">
        <v>1</v>
      </c>
      <c r="H228" s="72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>Recursos humanos (5)</v>
      </c>
      <c r="I228" s="139">
        <v>331.55</v>
      </c>
      <c r="J228" s="140">
        <v>43573</v>
      </c>
      <c r="K228" s="134" t="s">
        <v>127</v>
      </c>
    </row>
    <row r="229" spans="1:11" s="75" customFormat="1" ht="41.25" customHeight="1" thickBot="1">
      <c r="A229" s="132">
        <v>43570</v>
      </c>
      <c r="B229" s="142" t="s">
        <v>139</v>
      </c>
      <c r="C229" s="134">
        <v>29772226855</v>
      </c>
      <c r="D229" s="135" t="str">
        <f>VLOOKUP($C228:$C$4969,$C$27:$D$4969,2,0)</f>
        <v>ANGELA APARECIDA FERREIRA</v>
      </c>
      <c r="E229" s="136">
        <v>1006</v>
      </c>
      <c r="F229" s="137" t="str">
        <f>VLOOKUP($E229:$E$4969,'PLANO DE APLICAÇÃO'!$A$4:$B$1013,2,0)</f>
        <v>CUIDADOR SOCIAL</v>
      </c>
      <c r="G229" s="138">
        <v>1</v>
      </c>
      <c r="H229" s="72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>Recursos humanos (5)</v>
      </c>
      <c r="I229" s="139">
        <v>473.6</v>
      </c>
      <c r="J229" s="140">
        <v>43573</v>
      </c>
      <c r="K229" s="134" t="s">
        <v>127</v>
      </c>
    </row>
    <row r="230" spans="1:11" s="75" customFormat="1" ht="41.25" customHeight="1" thickBot="1">
      <c r="A230" s="132">
        <v>43570</v>
      </c>
      <c r="B230" s="142" t="s">
        <v>139</v>
      </c>
      <c r="C230" s="134">
        <v>14833799812</v>
      </c>
      <c r="D230" s="135" t="str">
        <f>VLOOKUP($C229:$C$4969,$C$27:$D$4969,2,0)</f>
        <v>ANGELA MARIA DE MOURA</v>
      </c>
      <c r="E230" s="136">
        <v>1006</v>
      </c>
      <c r="F230" s="137" t="str">
        <f>VLOOKUP($E230:$E$4969,'PLANO DE APLICAÇÃO'!$A$4:$B$1013,2,0)</f>
        <v>CUIDADOR SOCIAL</v>
      </c>
      <c r="G230" s="138">
        <v>1</v>
      </c>
      <c r="H230" s="72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>Recursos humanos (5)</v>
      </c>
      <c r="I230" s="139">
        <v>473.6</v>
      </c>
      <c r="J230" s="140">
        <v>43573</v>
      </c>
      <c r="K230" s="134" t="s">
        <v>127</v>
      </c>
    </row>
    <row r="231" spans="1:11" s="75" customFormat="1" ht="41.25" customHeight="1" thickBot="1">
      <c r="A231" s="132">
        <v>43570</v>
      </c>
      <c r="B231" s="142" t="s">
        <v>139</v>
      </c>
      <c r="C231" s="134">
        <v>38110459897</v>
      </c>
      <c r="D231" s="135" t="str">
        <f>VLOOKUP($C230:$C$4969,$C$27:$D$4969,2,0)</f>
        <v>CARINA MONTEIRO DA SILVA</v>
      </c>
      <c r="E231" s="136">
        <v>1006</v>
      </c>
      <c r="F231" s="137" t="str">
        <f>VLOOKUP($E231:$E$4969,'PLANO DE APLICAÇÃO'!$A$4:$B$1013,2,0)</f>
        <v>CUIDADOR SOCIAL</v>
      </c>
      <c r="G231" s="138">
        <v>1</v>
      </c>
      <c r="H231" s="72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>Recursos humanos (5)</v>
      </c>
      <c r="I231" s="139">
        <v>189.46</v>
      </c>
      <c r="J231" s="140">
        <v>43573</v>
      </c>
      <c r="K231" s="134" t="s">
        <v>127</v>
      </c>
    </row>
    <row r="232" spans="1:11" s="75" customFormat="1" ht="41.25" customHeight="1" thickBot="1">
      <c r="A232" s="132">
        <v>43570</v>
      </c>
      <c r="B232" s="142" t="s">
        <v>139</v>
      </c>
      <c r="C232" s="134">
        <v>34222681890</v>
      </c>
      <c r="D232" s="135" t="str">
        <f>VLOOKUP($C231:$C$4969,$C$27:$D$4969,2,0)</f>
        <v>DARCIELA KAIZER</v>
      </c>
      <c r="E232" s="136">
        <v>1006</v>
      </c>
      <c r="F232" s="137" t="str">
        <f>VLOOKUP($E232:$E$4969,'PLANO DE APLICAÇÃO'!$A$4:$B$1013,2,0)</f>
        <v>CUIDADOR SOCIAL</v>
      </c>
      <c r="G232" s="138">
        <v>1</v>
      </c>
      <c r="H232" s="72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>Recursos humanos (5)</v>
      </c>
      <c r="I232" s="139">
        <v>473.6</v>
      </c>
      <c r="J232" s="140">
        <v>43573</v>
      </c>
      <c r="K232" s="134" t="s">
        <v>127</v>
      </c>
    </row>
    <row r="233" spans="1:11" s="75" customFormat="1" ht="41.25" customHeight="1" thickBot="1">
      <c r="A233" s="132">
        <v>43570</v>
      </c>
      <c r="B233" s="142" t="s">
        <v>139</v>
      </c>
      <c r="C233" s="134">
        <v>36239768812</v>
      </c>
      <c r="D233" s="135" t="str">
        <f>VLOOKUP($C232:$C$4969,$C$27:$D$4969,2,0)</f>
        <v>DRIELY CRISTINA DE ARAUJO SOUZA</v>
      </c>
      <c r="E233" s="136">
        <v>1006</v>
      </c>
      <c r="F233" s="137" t="str">
        <f>VLOOKUP($E233:$E$4969,'PLANO DE APLICAÇÃO'!$A$4:$B$1013,2,0)</f>
        <v>CUIDADOR SOCIAL</v>
      </c>
      <c r="G233" s="138">
        <v>1</v>
      </c>
      <c r="H233" s="72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>Recursos humanos (5)</v>
      </c>
      <c r="I233" s="139">
        <v>473.6</v>
      </c>
      <c r="J233" s="140">
        <v>43573</v>
      </c>
      <c r="K233" s="134" t="s">
        <v>127</v>
      </c>
    </row>
    <row r="234" spans="1:11" s="75" customFormat="1" ht="41.25" customHeight="1" thickBot="1">
      <c r="A234" s="132">
        <v>43570</v>
      </c>
      <c r="B234" s="142" t="s">
        <v>139</v>
      </c>
      <c r="C234" s="134">
        <v>26257105862</v>
      </c>
      <c r="D234" s="135" t="str">
        <f>VLOOKUP($C233:$C$4969,$C$27:$D$4969,2,0)</f>
        <v>EDMA APARECIDA DIAS BERNABE</v>
      </c>
      <c r="E234" s="136">
        <v>1008</v>
      </c>
      <c r="F234" s="137" t="str">
        <f>VLOOKUP($E234:$E$4969,'PLANO DE APLICAÇÃO'!$A$4:$B$1013,2,0)</f>
        <v>AUXILIAR DE LIMPEZA</v>
      </c>
      <c r="G234" s="138">
        <v>1</v>
      </c>
      <c r="H234" s="72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>Recursos humanos (5)</v>
      </c>
      <c r="I234" s="139">
        <v>350</v>
      </c>
      <c r="J234" s="140">
        <v>43573</v>
      </c>
      <c r="K234" s="134" t="s">
        <v>127</v>
      </c>
    </row>
    <row r="235" spans="1:11" s="75" customFormat="1" ht="41.25" customHeight="1" thickBot="1">
      <c r="A235" s="132">
        <v>43570</v>
      </c>
      <c r="B235" s="142" t="s">
        <v>139</v>
      </c>
      <c r="C235" s="134">
        <v>22555165860</v>
      </c>
      <c r="D235" s="135" t="str">
        <f>VLOOKUP($C234:$C$4969,$C$27:$D$4969,2,0)</f>
        <v>EDNEA NUNES SILVA</v>
      </c>
      <c r="E235" s="136">
        <v>1009</v>
      </c>
      <c r="F235" s="137" t="str">
        <f>VLOOKUP($E235:$E$4969,'PLANO DE APLICAÇÃO'!$A$4:$B$1013,2,0)</f>
        <v>LAVANDERIA</v>
      </c>
      <c r="G235" s="138">
        <v>1</v>
      </c>
      <c r="H235" s="72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>Recursos humanos (5)</v>
      </c>
      <c r="I235" s="139">
        <v>473.6</v>
      </c>
      <c r="J235" s="140">
        <v>43573</v>
      </c>
      <c r="K235" s="134" t="s">
        <v>127</v>
      </c>
    </row>
    <row r="236" spans="1:11" s="75" customFormat="1" ht="41.25" customHeight="1" thickBot="1">
      <c r="A236" s="132">
        <v>43570</v>
      </c>
      <c r="B236" s="142" t="s">
        <v>139</v>
      </c>
      <c r="C236" s="134">
        <v>14452577857</v>
      </c>
      <c r="D236" s="135" t="str">
        <f>VLOOKUP($C235:$C$4969,$C$27:$D$4969,2,0)</f>
        <v>ELAINE FARIA DA SILVA ASSIS</v>
      </c>
      <c r="E236" s="136">
        <v>1007</v>
      </c>
      <c r="F236" s="137" t="str">
        <f>VLOOKUP($E236:$E$4969,'PLANO DE APLICAÇÃO'!$A$4:$B$1013,2,0)</f>
        <v>COZINHEIRA</v>
      </c>
      <c r="G236" s="138">
        <v>1</v>
      </c>
      <c r="H236" s="72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>Recursos humanos (5)</v>
      </c>
      <c r="I236" s="139">
        <v>473.6</v>
      </c>
      <c r="J236" s="140">
        <v>43573</v>
      </c>
      <c r="K236" s="134" t="s">
        <v>127</v>
      </c>
    </row>
    <row r="237" spans="1:11" s="75" customFormat="1" ht="41.25" customHeight="1" thickBot="1">
      <c r="A237" s="132">
        <v>43570</v>
      </c>
      <c r="B237" s="142" t="s">
        <v>139</v>
      </c>
      <c r="C237" s="134">
        <v>21327926822</v>
      </c>
      <c r="D237" s="135" t="str">
        <f>VLOOKUP($C236:$C$4969,$C$27:$D$4969,2,0)</f>
        <v>ERICA DE PAULA SILVA CRISPIM</v>
      </c>
      <c r="E237" s="136">
        <v>1006</v>
      </c>
      <c r="F237" s="137" t="str">
        <f>VLOOKUP($E237:$E$4969,'PLANO DE APLICAÇÃO'!$A$4:$B$1013,2,0)</f>
        <v>CUIDADOR SOCIAL</v>
      </c>
      <c r="G237" s="138">
        <v>1</v>
      </c>
      <c r="H237" s="72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>Recursos humanos (5)</v>
      </c>
      <c r="I237" s="139">
        <v>473.6</v>
      </c>
      <c r="J237" s="140">
        <v>43573</v>
      </c>
      <c r="K237" s="134" t="s">
        <v>127</v>
      </c>
    </row>
    <row r="238" spans="1:11" s="75" customFormat="1" ht="41.25" customHeight="1" thickBot="1">
      <c r="A238" s="132">
        <v>43570</v>
      </c>
      <c r="B238" s="142" t="s">
        <v>139</v>
      </c>
      <c r="C238" s="134">
        <v>39284491843</v>
      </c>
      <c r="D238" s="135" t="str">
        <f>VLOOKUP($C237:$C$4969,$C$27:$D$4969,2,0)</f>
        <v>LARAIANI APARECIDA DE SOUZA BALAZS</v>
      </c>
      <c r="E238" s="136">
        <v>1006</v>
      </c>
      <c r="F238" s="137" t="str">
        <f>VLOOKUP($E238:$E$4969,'PLANO DE APLICAÇÃO'!$A$4:$B$1013,2,0)</f>
        <v>CUIDADOR SOCIAL</v>
      </c>
      <c r="G238" s="138">
        <v>1</v>
      </c>
      <c r="H238" s="72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>Recursos humanos (5)</v>
      </c>
      <c r="I238" s="139">
        <v>473.6</v>
      </c>
      <c r="J238" s="140">
        <v>43573</v>
      </c>
      <c r="K238" s="134" t="s">
        <v>127</v>
      </c>
    </row>
    <row r="239" spans="1:11" s="75" customFormat="1" ht="41.25" customHeight="1" thickBot="1">
      <c r="A239" s="132">
        <v>43570</v>
      </c>
      <c r="B239" s="142" t="s">
        <v>139</v>
      </c>
      <c r="C239" s="134">
        <v>13881904867</v>
      </c>
      <c r="D239" s="135" t="str">
        <f>VLOOKUP($C238:$C$4969,$C$27:$D$4969,2,0)</f>
        <v>MARIA APARECIDA TAVEIRA CAU</v>
      </c>
      <c r="E239" s="136">
        <v>1007</v>
      </c>
      <c r="F239" s="137" t="str">
        <f>VLOOKUP($E239:$E$4969,'PLANO DE APLICAÇÃO'!$A$4:$B$1013,2,0)</f>
        <v>COZINHEIRA</v>
      </c>
      <c r="G239" s="138">
        <v>1</v>
      </c>
      <c r="H239" s="72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>Recursos humanos (5)</v>
      </c>
      <c r="I239" s="139">
        <v>150</v>
      </c>
      <c r="J239" s="140">
        <v>43573</v>
      </c>
      <c r="K239" s="134" t="s">
        <v>127</v>
      </c>
    </row>
    <row r="240" spans="1:11" s="75" customFormat="1" ht="41.25" customHeight="1" thickBot="1">
      <c r="A240" s="132">
        <v>43570</v>
      </c>
      <c r="B240" s="142" t="s">
        <v>139</v>
      </c>
      <c r="C240" s="134">
        <v>6014818871</v>
      </c>
      <c r="D240" s="135" t="str">
        <f>VLOOKUP($C239:$C$4969,$C$27:$D$4969,2,0)</f>
        <v>MARIA DE LOURDES DOS SANTOS</v>
      </c>
      <c r="E240" s="136">
        <v>1009</v>
      </c>
      <c r="F240" s="137" t="str">
        <f>VLOOKUP($E240:$E$4969,'PLANO DE APLICAÇÃO'!$A$4:$B$1013,2,0)</f>
        <v>LAVANDERIA</v>
      </c>
      <c r="G240" s="138">
        <v>1</v>
      </c>
      <c r="H240" s="72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>Recursos humanos (5)</v>
      </c>
      <c r="I240" s="139">
        <v>473.6</v>
      </c>
      <c r="J240" s="140">
        <v>43573</v>
      </c>
      <c r="K240" s="134" t="s">
        <v>127</v>
      </c>
    </row>
    <row r="241" spans="1:11" s="75" customFormat="1" ht="41.25" customHeight="1" thickBot="1">
      <c r="A241" s="132">
        <v>43570</v>
      </c>
      <c r="B241" s="142" t="s">
        <v>139</v>
      </c>
      <c r="C241" s="134">
        <v>32219947882</v>
      </c>
      <c r="D241" s="135" t="str">
        <f>VLOOKUP($C240:$C$4969,$C$27:$D$4969,2,0)</f>
        <v>MARIANA CRISTINA ALVES</v>
      </c>
      <c r="E241" s="136">
        <v>1006</v>
      </c>
      <c r="F241" s="137" t="str">
        <f>VLOOKUP($E241:$E$4969,'PLANO DE APLICAÇÃO'!$A$4:$B$1013,2,0)</f>
        <v>CUIDADOR SOCIAL</v>
      </c>
      <c r="G241" s="138">
        <v>1</v>
      </c>
      <c r="H241" s="72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>Recursos humanos (5)</v>
      </c>
      <c r="I241" s="139">
        <v>157.88</v>
      </c>
      <c r="J241" s="140">
        <v>43573</v>
      </c>
      <c r="K241" s="134" t="s">
        <v>127</v>
      </c>
    </row>
    <row r="242" spans="1:11" s="75" customFormat="1" ht="41.25" customHeight="1" thickBot="1">
      <c r="A242" s="132">
        <v>43570</v>
      </c>
      <c r="B242" s="142" t="s">
        <v>139</v>
      </c>
      <c r="C242" s="134">
        <v>98467212500</v>
      </c>
      <c r="D242" s="135" t="str">
        <f>VLOOKUP($C241:$C$4969,$C$27:$D$4969,2,0)</f>
        <v>MARIUZETE SANTANA GOMES LEONARDO</v>
      </c>
      <c r="E242" s="136">
        <v>1006</v>
      </c>
      <c r="F242" s="137" t="str">
        <f>VLOOKUP($E242:$E$4969,'PLANO DE APLICAÇÃO'!$A$4:$B$1013,2,0)</f>
        <v>CUIDADOR SOCIAL</v>
      </c>
      <c r="G242" s="138">
        <v>1</v>
      </c>
      <c r="H242" s="72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>Recursos humanos (5)</v>
      </c>
      <c r="I242" s="139">
        <v>473.6</v>
      </c>
      <c r="J242" s="140">
        <v>43573</v>
      </c>
      <c r="K242" s="134" t="s">
        <v>127</v>
      </c>
    </row>
    <row r="243" spans="1:11" s="75" customFormat="1" ht="41.25" customHeight="1" thickBot="1">
      <c r="A243" s="132">
        <v>43570</v>
      </c>
      <c r="B243" s="142" t="s">
        <v>139</v>
      </c>
      <c r="C243" s="134">
        <v>17538257845</v>
      </c>
      <c r="D243" s="135" t="str">
        <f>VLOOKUP($C242:$C$4969,$C$27:$D$4969,2,0)</f>
        <v>MARLI MENDONÇA</v>
      </c>
      <c r="E243" s="136">
        <v>1006</v>
      </c>
      <c r="F243" s="137" t="str">
        <f>VLOOKUP($E243:$E$4969,'PLANO DE APLICAÇÃO'!$A$4:$B$1013,2,0)</f>
        <v>CUIDADOR SOCIAL</v>
      </c>
      <c r="G243" s="138">
        <v>1</v>
      </c>
      <c r="H243" s="72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>Recursos humanos (5)</v>
      </c>
      <c r="I243" s="139">
        <v>473.6</v>
      </c>
      <c r="J243" s="140">
        <v>43573</v>
      </c>
      <c r="K243" s="134" t="s">
        <v>127</v>
      </c>
    </row>
    <row r="244" spans="1:11" s="75" customFormat="1" ht="41.25" customHeight="1" thickBot="1">
      <c r="A244" s="132">
        <v>43570</v>
      </c>
      <c r="B244" s="142" t="s">
        <v>139</v>
      </c>
      <c r="C244" s="134">
        <v>21268132829</v>
      </c>
      <c r="D244" s="135" t="str">
        <f>VLOOKUP($C243:$C$4969,$C$27:$D$4969,2,0)</f>
        <v>MIRIA RODRIGUES DE BRITO</v>
      </c>
      <c r="E244" s="136">
        <v>1006</v>
      </c>
      <c r="F244" s="137" t="str">
        <f>VLOOKUP($E244:$E$4969,'PLANO DE APLICAÇÃO'!$A$4:$B$1013,2,0)</f>
        <v>CUIDADOR SOCIAL</v>
      </c>
      <c r="G244" s="138">
        <v>1</v>
      </c>
      <c r="H244" s="72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>Recursos humanos (5)</v>
      </c>
      <c r="I244" s="139">
        <v>473.6</v>
      </c>
      <c r="J244" s="140">
        <v>43573</v>
      </c>
      <c r="K244" s="134" t="s">
        <v>127</v>
      </c>
    </row>
    <row r="245" spans="1:11" s="75" customFormat="1" ht="41.25" customHeight="1" thickBot="1">
      <c r="A245" s="132">
        <v>43570</v>
      </c>
      <c r="B245" s="142" t="s">
        <v>139</v>
      </c>
      <c r="C245" s="134">
        <v>16219537858</v>
      </c>
      <c r="D245" s="135" t="str">
        <f>VLOOKUP($C244:$C$4969,$C$27:$D$4969,2,0)</f>
        <v>SANDRA APARECIDA MARCOLINO</v>
      </c>
      <c r="E245" s="136">
        <v>1001</v>
      </c>
      <c r="F245" s="137" t="str">
        <f>VLOOKUP($E245:$E$4969,'PLANO DE APLICAÇÃO'!$A$4:$B$1013,2,0)</f>
        <v>COORDENADOR TÉCNICO</v>
      </c>
      <c r="G245" s="138">
        <v>1</v>
      </c>
      <c r="H245" s="72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>Recursos humanos (5)</v>
      </c>
      <c r="I245" s="139">
        <v>866.64</v>
      </c>
      <c r="J245" s="140">
        <v>43573</v>
      </c>
      <c r="K245" s="134" t="s">
        <v>127</v>
      </c>
    </row>
    <row r="246" spans="1:11" s="75" customFormat="1" ht="41.25" customHeight="1" thickBot="1">
      <c r="A246" s="132">
        <v>43570</v>
      </c>
      <c r="B246" s="142" t="s">
        <v>139</v>
      </c>
      <c r="C246" s="134">
        <v>31023160854</v>
      </c>
      <c r="D246" s="135" t="str">
        <f>VLOOKUP($C245:$C$4969,$C$27:$D$4969,2,0)</f>
        <v>TATIANA IZABEL RANGEL THEODORO</v>
      </c>
      <c r="E246" s="136">
        <v>1006</v>
      </c>
      <c r="F246" s="137" t="str">
        <f>VLOOKUP($E246:$E$4969,'PLANO DE APLICAÇÃO'!$A$4:$B$1013,2,0)</f>
        <v>CUIDADOR SOCIAL</v>
      </c>
      <c r="G246" s="138">
        <v>1</v>
      </c>
      <c r="H246" s="72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>Recursos humanos (5)</v>
      </c>
      <c r="I246" s="139">
        <v>473.6</v>
      </c>
      <c r="J246" s="140">
        <v>43573</v>
      </c>
      <c r="K246" s="134" t="s">
        <v>127</v>
      </c>
    </row>
    <row r="247" spans="1:11" s="75" customFormat="1" ht="41.25" customHeight="1" thickBot="1">
      <c r="A247" s="132">
        <v>43570</v>
      </c>
      <c r="B247" s="142" t="s">
        <v>262</v>
      </c>
      <c r="C247" s="134">
        <v>24896425002485</v>
      </c>
      <c r="D247" s="135" t="str">
        <f>VLOOKUP($C246:$C$4969,$C$27:$D$4969,2,0)</f>
        <v>LUIZ TONIN ATACADISTA E SUPERMERCADOS S.A</v>
      </c>
      <c r="E247" s="136">
        <v>4001</v>
      </c>
      <c r="F247" s="137" t="str">
        <f>VLOOKUP($E247:$E$4969,'PLANO DE APLICAÇÃO'!$A$4:$B$1013,2,0)</f>
        <v>GÊNEROS ALIMENTÍCIOS</v>
      </c>
      <c r="G247" s="138">
        <v>5</v>
      </c>
      <c r="H247" s="72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>Gêneros alimentícios</v>
      </c>
      <c r="I247" s="139">
        <v>1127.32</v>
      </c>
      <c r="J247" s="140">
        <v>43573</v>
      </c>
      <c r="K247" s="141">
        <v>41810</v>
      </c>
    </row>
    <row r="248" spans="1:11" s="75" customFormat="1" ht="41.25" customHeight="1" thickBot="1">
      <c r="A248" s="132">
        <v>43571</v>
      </c>
      <c r="B248" s="142" t="s">
        <v>263</v>
      </c>
      <c r="C248" s="134">
        <v>47961628000117</v>
      </c>
      <c r="D248" s="135" t="str">
        <f>VLOOKUP($C247:$C$4969,$C$27:$D$4969,2,0)</f>
        <v>EMPRESA SÃO JOSE LTDA</v>
      </c>
      <c r="E248" s="136">
        <v>2001</v>
      </c>
      <c r="F248" s="137" t="str">
        <f>VLOOKUP($E248:$E$4969,'PLANO DE APLICAÇÃO'!$A$4:$B$1013,2,0)</f>
        <v>VALE TRANSPORTE</v>
      </c>
      <c r="G248" s="138">
        <v>1</v>
      </c>
      <c r="H248" s="72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>Recursos humanos (5)</v>
      </c>
      <c r="I248" s="139">
        <v>1730.94</v>
      </c>
      <c r="J248" s="140">
        <v>43573</v>
      </c>
      <c r="K248" s="141">
        <v>41814</v>
      </c>
    </row>
    <row r="249" spans="1:11" s="75" customFormat="1" ht="41.25" customHeight="1" thickBot="1">
      <c r="A249" s="132">
        <v>43571</v>
      </c>
      <c r="B249" s="142" t="s">
        <v>264</v>
      </c>
      <c r="C249" s="134">
        <v>47961628000117</v>
      </c>
      <c r="D249" s="135" t="str">
        <f>VLOOKUP($C248:$C$4969,$C$27:$D$4969,2,0)</f>
        <v>EMPRESA SÃO JOSE LTDA</v>
      </c>
      <c r="E249" s="136">
        <v>2001</v>
      </c>
      <c r="F249" s="137" t="str">
        <f>VLOOKUP($E249:$E$4969,'PLANO DE APLICAÇÃO'!$A$4:$B$1013,2,0)</f>
        <v>VALE TRANSPORTE</v>
      </c>
      <c r="G249" s="138">
        <v>1</v>
      </c>
      <c r="H249" s="72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>Recursos humanos (5)</v>
      </c>
      <c r="I249" s="139">
        <v>143.30000000000001</v>
      </c>
      <c r="J249" s="140">
        <v>43573</v>
      </c>
      <c r="K249" s="141">
        <v>41813</v>
      </c>
    </row>
    <row r="250" spans="1:11" s="75" customFormat="1" ht="41.25" customHeight="1" thickBot="1">
      <c r="A250" s="132">
        <v>43572</v>
      </c>
      <c r="B250" s="142" t="s">
        <v>265</v>
      </c>
      <c r="C250" s="134">
        <v>47961628000117</v>
      </c>
      <c r="D250" s="135" t="str">
        <f>VLOOKUP($C249:$C$4969,$C$27:$D$4969,2,0)</f>
        <v>EMPRESA SÃO JOSE LTDA</v>
      </c>
      <c r="E250" s="136">
        <v>2001</v>
      </c>
      <c r="F250" s="137" t="str">
        <f>VLOOKUP($E250:$E$4969,'PLANO DE APLICAÇÃO'!$A$4:$B$1013,2,0)</f>
        <v>VALE TRANSPORTE</v>
      </c>
      <c r="G250" s="138">
        <v>1</v>
      </c>
      <c r="H250" s="72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>Recursos humanos (5)</v>
      </c>
      <c r="I250" s="139">
        <v>143.30000000000001</v>
      </c>
      <c r="J250" s="140">
        <v>43573</v>
      </c>
      <c r="K250" s="134" t="s">
        <v>266</v>
      </c>
    </row>
    <row r="251" spans="1:11" s="75" customFormat="1" ht="41.25" customHeight="1" thickBot="1">
      <c r="A251" s="132">
        <v>43572</v>
      </c>
      <c r="B251" s="142" t="s">
        <v>204</v>
      </c>
      <c r="C251" s="134">
        <v>3508810577</v>
      </c>
      <c r="D251" s="135" t="str">
        <f>VLOOKUP($C250:$C$4969,$C$27:$D$4969,2,0)</f>
        <v>ANA PAULA MACHADO DOS SANTOS</v>
      </c>
      <c r="E251" s="136">
        <v>1006</v>
      </c>
      <c r="F251" s="137" t="str">
        <f>VLOOKUP($E251:$E$4969,'PLANO DE APLICAÇÃO'!$A$4:$B$1013,2,0)</f>
        <v>CUIDADOR SOCIAL</v>
      </c>
      <c r="G251" s="138">
        <v>1</v>
      </c>
      <c r="H251" s="72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>Recursos humanos (5)</v>
      </c>
      <c r="I251" s="139">
        <v>1714.93</v>
      </c>
      <c r="J251" s="140">
        <v>43572</v>
      </c>
      <c r="K251" s="134" t="s">
        <v>127</v>
      </c>
    </row>
    <row r="252" spans="1:11" s="75" customFormat="1" ht="41.25" customHeight="1" thickBot="1">
      <c r="A252" s="132">
        <v>43575</v>
      </c>
      <c r="B252" s="142" t="s">
        <v>267</v>
      </c>
      <c r="C252" s="134">
        <v>40432544000147</v>
      </c>
      <c r="D252" s="135" t="e">
        <f ca="1">VLOOKUP($C251:$C$4969,$C$27:$D$4969,2,0)</f>
        <v>#VALUE!</v>
      </c>
      <c r="E252" s="136">
        <v>3003</v>
      </c>
      <c r="F252" s="137" t="str">
        <f>VLOOKUP($E252:$E$4969,'PLANO DE APLICAÇÃO'!$A$4:$B$1013,2,0)</f>
        <v>TELEFONE/INTERNET</v>
      </c>
      <c r="G252" s="138">
        <v>11</v>
      </c>
      <c r="H252" s="72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>Utilidades públicas (7)</v>
      </c>
      <c r="I252" s="139">
        <v>381.51</v>
      </c>
      <c r="J252" s="140">
        <v>43573</v>
      </c>
      <c r="K252" s="134" t="s">
        <v>127</v>
      </c>
    </row>
    <row r="253" spans="1:11" s="75" customFormat="1" ht="41.25" customHeight="1" thickBot="1">
      <c r="A253" s="132">
        <v>43605</v>
      </c>
      <c r="B253" s="142" t="s">
        <v>204</v>
      </c>
      <c r="C253" s="134">
        <v>43065202859</v>
      </c>
      <c r="D253" s="135" t="str">
        <f>VLOOKUP($C252:$C$4969,$C$27:$D$4969,2,0)</f>
        <v>MARINA PONSE</v>
      </c>
      <c r="E253" s="136">
        <v>1003</v>
      </c>
      <c r="F253" s="137" t="str">
        <f>VLOOKUP($E253:$E$4969,'PLANO DE APLICAÇÃO'!$A$4:$B$1013,2,0)</f>
        <v>PSICÓLOGO</v>
      </c>
      <c r="G253" s="138">
        <v>1</v>
      </c>
      <c r="H253" s="72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>Recursos humanos (5)</v>
      </c>
      <c r="I253" s="139">
        <v>2059.3000000000002</v>
      </c>
      <c r="J253" s="140">
        <v>43575</v>
      </c>
      <c r="K253" s="134" t="s">
        <v>127</v>
      </c>
    </row>
    <row r="254" spans="1:11" s="75" customFormat="1" ht="41.25" customHeight="1" thickBot="1">
      <c r="A254" s="132">
        <v>43585</v>
      </c>
      <c r="B254" s="142" t="s">
        <v>212</v>
      </c>
      <c r="C254" s="134" t="s">
        <v>167</v>
      </c>
      <c r="D254" s="135" t="s">
        <v>213</v>
      </c>
      <c r="E254" s="136">
        <v>1011</v>
      </c>
      <c r="F254" s="137" t="str">
        <f>VLOOKUP($E254:$E$4969,'PLANO DE APLICAÇÃO'!$A$4:$B$1013,2,0)</f>
        <v xml:space="preserve">ENCARGOS GERAIS </v>
      </c>
      <c r="G254" s="138">
        <v>1</v>
      </c>
      <c r="H254" s="72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>Recursos humanos (5)</v>
      </c>
      <c r="I254" s="139">
        <v>257.01</v>
      </c>
      <c r="J254" s="140">
        <v>43560</v>
      </c>
      <c r="K254" s="141">
        <v>40510</v>
      </c>
    </row>
    <row r="255" spans="1:11" s="75" customFormat="1" ht="41.25" customHeight="1" thickBot="1">
      <c r="A255" s="132">
        <v>43585</v>
      </c>
      <c r="B255" s="142" t="s">
        <v>212</v>
      </c>
      <c r="C255" s="134" t="s">
        <v>167</v>
      </c>
      <c r="D255" s="135" t="s">
        <v>213</v>
      </c>
      <c r="E255" s="136">
        <v>1011</v>
      </c>
      <c r="F255" s="137" t="str">
        <f>VLOOKUP($E255:$E$4969,'PLANO DE APLICAÇÃO'!$A$4:$B$1013,2,0)</f>
        <v xml:space="preserve">ENCARGOS GERAIS </v>
      </c>
      <c r="G255" s="138">
        <v>1</v>
      </c>
      <c r="H255" s="72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>Recursos humanos (5)</v>
      </c>
      <c r="I255" s="139">
        <v>628.73</v>
      </c>
      <c r="J255" s="140">
        <v>43573</v>
      </c>
      <c r="K255" s="141">
        <v>41801</v>
      </c>
    </row>
    <row r="256" spans="1:11" s="75" customFormat="1" ht="41.25" customHeight="1" thickBot="1">
      <c r="A256" s="132">
        <v>43585</v>
      </c>
      <c r="B256" s="142" t="s">
        <v>268</v>
      </c>
      <c r="C256" s="134" t="s">
        <v>167</v>
      </c>
      <c r="D256" s="135" t="s">
        <v>269</v>
      </c>
      <c r="E256" s="136">
        <v>1011</v>
      </c>
      <c r="F256" s="137" t="str">
        <f>VLOOKUP($E256:$E$4969,'PLANO DE APLICAÇÃO'!$A$4:$B$1013,2,0)</f>
        <v xml:space="preserve">ENCARGOS GERAIS </v>
      </c>
      <c r="G256" s="138">
        <v>1</v>
      </c>
      <c r="H256" s="72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>Recursos humanos (5)</v>
      </c>
      <c r="I256" s="139">
        <v>1807.9</v>
      </c>
      <c r="J256" s="140">
        <v>43587</v>
      </c>
      <c r="K256" s="134" t="s">
        <v>127</v>
      </c>
    </row>
    <row r="257" spans="1:12" s="75" customFormat="1" ht="41.25" customHeight="1" thickBot="1">
      <c r="A257" s="132">
        <v>43585</v>
      </c>
      <c r="B257" s="142" t="s">
        <v>270</v>
      </c>
      <c r="C257" s="134">
        <v>16914547000132</v>
      </c>
      <c r="D257" s="135" t="s">
        <v>271</v>
      </c>
      <c r="E257" s="136">
        <v>4001</v>
      </c>
      <c r="F257" s="137" t="str">
        <f>VLOOKUP($E257:$E$4969,'PLANO DE APLICAÇÃO'!$A$4:$B$1013,2,0)</f>
        <v>GÊNEROS ALIMENTÍCIOS</v>
      </c>
      <c r="G257" s="138">
        <v>5</v>
      </c>
      <c r="H257" s="72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>Gêneros alimentícios</v>
      </c>
      <c r="I257" s="139">
        <v>100</v>
      </c>
      <c r="J257" s="140">
        <v>43585</v>
      </c>
      <c r="K257" s="141">
        <v>43002</v>
      </c>
    </row>
    <row r="258" spans="1:12" s="75" customFormat="1" ht="41.25" customHeight="1" thickBot="1">
      <c r="A258" s="132">
        <v>43585</v>
      </c>
      <c r="B258" s="142" t="s">
        <v>272</v>
      </c>
      <c r="C258" s="134">
        <v>75315333007111</v>
      </c>
      <c r="D258" s="135" t="str">
        <f>VLOOKUP($C257:$C$4969,$C$27:$D$4969,2,0)</f>
        <v>ATACADÃO S.A</v>
      </c>
      <c r="E258" s="136">
        <v>4001</v>
      </c>
      <c r="F258" s="137" t="str">
        <f>VLOOKUP($E258:$E$4969,'PLANO DE APLICAÇÃO'!$A$4:$B$1013,2,0)</f>
        <v>GÊNEROS ALIMENTÍCIOS</v>
      </c>
      <c r="G258" s="138">
        <v>5</v>
      </c>
      <c r="H258" s="72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>Gêneros alimentícios</v>
      </c>
      <c r="I258" s="139">
        <v>292.60000000000002</v>
      </c>
      <c r="J258" s="140">
        <v>43585</v>
      </c>
      <c r="K258" s="134" t="s">
        <v>127</v>
      </c>
    </row>
    <row r="259" spans="1:12" s="103" customFormat="1" ht="41.25" customHeight="1" thickBot="1">
      <c r="A259" s="143">
        <v>43585</v>
      </c>
      <c r="B259" s="144" t="s">
        <v>139</v>
      </c>
      <c r="C259" s="145">
        <v>35178367880</v>
      </c>
      <c r="D259" s="146" t="str">
        <f>VLOOKUP($C258:$C$4969,$C$27:$D$4969,2,0)</f>
        <v>ADRIANA FERREIRA DA SILVA</v>
      </c>
      <c r="E259" s="147">
        <v>1006</v>
      </c>
      <c r="F259" s="148" t="str">
        <f>VLOOKUP($E259:$E$4969,'PLANO DE APLICAÇÃO'!$A$4:$B$1013,2,0)</f>
        <v>CUIDADOR SOCIAL</v>
      </c>
      <c r="G259" s="149">
        <v>1</v>
      </c>
      <c r="H259" s="102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>Recursos humanos (5)</v>
      </c>
      <c r="I259" s="150">
        <v>878.39</v>
      </c>
      <c r="J259" s="151">
        <v>43592</v>
      </c>
      <c r="K259" s="145" t="s">
        <v>127</v>
      </c>
      <c r="L259" s="103" t="s">
        <v>273</v>
      </c>
    </row>
    <row r="260" spans="1:12" s="103" customFormat="1" ht="41.25" customHeight="1" thickBot="1">
      <c r="A260" s="143">
        <v>43585</v>
      </c>
      <c r="B260" s="144" t="s">
        <v>139</v>
      </c>
      <c r="C260" s="145">
        <v>3508810577</v>
      </c>
      <c r="D260" s="146" t="str">
        <f>VLOOKUP($C259:$C$4969,$C$27:$D$4969,2,0)</f>
        <v>ANA PAULA MACHADO DOS SANTOS</v>
      </c>
      <c r="E260" s="147">
        <v>1006</v>
      </c>
      <c r="F260" s="148" t="str">
        <f>VLOOKUP($E260:$E$4969,'PLANO DE APLICAÇÃO'!$A$4:$B$1013,2,0)</f>
        <v>CUIDADOR SOCIAL</v>
      </c>
      <c r="G260" s="149">
        <v>1</v>
      </c>
      <c r="H260" s="102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>Recursos humanos (5)</v>
      </c>
      <c r="I260" s="150">
        <v>657.59</v>
      </c>
      <c r="J260" s="151">
        <v>43592</v>
      </c>
      <c r="K260" s="145" t="s">
        <v>127</v>
      </c>
      <c r="L260" s="103" t="s">
        <v>273</v>
      </c>
    </row>
    <row r="261" spans="1:12" s="103" customFormat="1" ht="41.25" customHeight="1" thickBot="1">
      <c r="A261" s="143">
        <v>43585</v>
      </c>
      <c r="B261" s="144" t="s">
        <v>139</v>
      </c>
      <c r="C261" s="145">
        <v>31137795883</v>
      </c>
      <c r="D261" s="146" t="str">
        <f>VLOOKUP($C260:$C$4969,$C$27:$D$4969,2,0)</f>
        <v>ANA PAULA MARCOLINO</v>
      </c>
      <c r="E261" s="147">
        <v>1006</v>
      </c>
      <c r="F261" s="148" t="str">
        <f>VLOOKUP($E261:$E$4969,'PLANO DE APLICAÇÃO'!$A$4:$B$1013,2,0)</f>
        <v>CUIDADOR SOCIAL</v>
      </c>
      <c r="G261" s="149">
        <v>1</v>
      </c>
      <c r="H261" s="102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>Recursos humanos (5)</v>
      </c>
      <c r="I261" s="150">
        <v>1302.17</v>
      </c>
      <c r="J261" s="151">
        <v>43592</v>
      </c>
      <c r="K261" s="145" t="s">
        <v>127</v>
      </c>
      <c r="L261" s="103" t="s">
        <v>274</v>
      </c>
    </row>
    <row r="262" spans="1:12" s="103" customFormat="1" ht="41.25" customHeight="1" thickBot="1">
      <c r="A262" s="143">
        <v>43585</v>
      </c>
      <c r="B262" s="144" t="s">
        <v>139</v>
      </c>
      <c r="C262" s="145">
        <v>4115424516</v>
      </c>
      <c r="D262" s="146" t="str">
        <f>VLOOKUP($C261:$C$4969,$C$27:$D$4969,2,0)</f>
        <v>ANA ZELIA SANTOS SILVA</v>
      </c>
      <c r="E262" s="147">
        <v>1008</v>
      </c>
      <c r="F262" s="148" t="str">
        <f>VLOOKUP($E262:$E$4969,'PLANO DE APLICAÇÃO'!$A$4:$B$1013,2,0)</f>
        <v>AUXILIAR DE LIMPEZA</v>
      </c>
      <c r="G262" s="149">
        <v>1</v>
      </c>
      <c r="H262" s="102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>Recursos humanos (5)</v>
      </c>
      <c r="I262" s="150">
        <v>64.510000000000005</v>
      </c>
      <c r="J262" s="151">
        <v>43592</v>
      </c>
      <c r="K262" s="145" t="s">
        <v>127</v>
      </c>
      <c r="L262" s="103" t="s">
        <v>273</v>
      </c>
    </row>
    <row r="263" spans="1:12" s="103" customFormat="1" ht="41.25" customHeight="1" thickBot="1">
      <c r="A263" s="143">
        <v>43585</v>
      </c>
      <c r="B263" s="144" t="s">
        <v>139</v>
      </c>
      <c r="C263" s="145">
        <v>14833799812</v>
      </c>
      <c r="D263" s="146" t="str">
        <f>VLOOKUP($C262:$C$4969,$C$27:$D$4969,2,0)</f>
        <v>ANGELA MARIA DE MOURA</v>
      </c>
      <c r="E263" s="147">
        <v>1006</v>
      </c>
      <c r="F263" s="148" t="str">
        <f>VLOOKUP($E263:$E$4969,'PLANO DE APLICAÇÃO'!$A$4:$B$1013,2,0)</f>
        <v>CUIDADOR SOCIAL</v>
      </c>
      <c r="G263" s="149">
        <v>1</v>
      </c>
      <c r="H263" s="102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>Recursos humanos (5)</v>
      </c>
      <c r="I263" s="150">
        <v>971.86</v>
      </c>
      <c r="J263" s="151">
        <v>43592</v>
      </c>
      <c r="K263" s="145" t="s">
        <v>127</v>
      </c>
      <c r="L263" s="103" t="s">
        <v>273</v>
      </c>
    </row>
    <row r="264" spans="1:12" s="103" customFormat="1" ht="41.25" customHeight="1" thickBot="1">
      <c r="A264" s="143">
        <v>43585</v>
      </c>
      <c r="B264" s="144" t="s">
        <v>139</v>
      </c>
      <c r="C264" s="145">
        <v>38110459897</v>
      </c>
      <c r="D264" s="146" t="str">
        <f>VLOOKUP($C263:$C$4969,$C$27:$D$4969,2,0)</f>
        <v>CARINA MONTEIRO DA SILVA</v>
      </c>
      <c r="E264" s="147">
        <v>1006</v>
      </c>
      <c r="F264" s="148" t="str">
        <f>VLOOKUP($E264:$E$4969,'PLANO DE APLICAÇÃO'!$A$4:$B$1013,2,0)</f>
        <v>CUIDADOR SOCIAL</v>
      </c>
      <c r="G264" s="149">
        <v>1</v>
      </c>
      <c r="H264" s="102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>Recursos humanos (5)</v>
      </c>
      <c r="I264" s="150">
        <v>292.94</v>
      </c>
      <c r="J264" s="151">
        <v>43592</v>
      </c>
      <c r="K264" s="145" t="s">
        <v>127</v>
      </c>
      <c r="L264" s="103" t="s">
        <v>273</v>
      </c>
    </row>
    <row r="265" spans="1:12" s="103" customFormat="1" ht="41.25" customHeight="1" thickBot="1">
      <c r="A265" s="143">
        <v>43585</v>
      </c>
      <c r="B265" s="144" t="s">
        <v>139</v>
      </c>
      <c r="C265" s="145">
        <v>33313773842</v>
      </c>
      <c r="D265" s="146" t="str">
        <f>VLOOKUP($C264:$C$4969,$C$27:$D$4969,2,0)</f>
        <v>CARLA MARIA ALVARENGA</v>
      </c>
      <c r="E265" s="147">
        <v>1005</v>
      </c>
      <c r="F265" s="148" t="str">
        <f>VLOOKUP($E265:$E$4969,'PLANO DE APLICAÇÃO'!$A$4:$B$1013,2,0)</f>
        <v>AUXILIAR ADMINISTRATIVO</v>
      </c>
      <c r="G265" s="149">
        <v>1</v>
      </c>
      <c r="H265" s="102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>Recursos humanos (5)</v>
      </c>
      <c r="I265" s="150">
        <v>1495.2</v>
      </c>
      <c r="J265" s="151">
        <v>43592</v>
      </c>
      <c r="K265" s="145" t="s">
        <v>127</v>
      </c>
      <c r="L265" s="103" t="s">
        <v>273</v>
      </c>
    </row>
    <row r="266" spans="1:12" s="103" customFormat="1" ht="41.25" customHeight="1" thickBot="1">
      <c r="A266" s="143">
        <v>43585</v>
      </c>
      <c r="B266" s="144" t="s">
        <v>139</v>
      </c>
      <c r="C266" s="145">
        <v>34222681890</v>
      </c>
      <c r="D266" s="146" t="str">
        <f>VLOOKUP($C265:$C$4969,$C$27:$D$4969,2,0)</f>
        <v>DARCIELA KAIZER</v>
      </c>
      <c r="E266" s="147">
        <v>1006</v>
      </c>
      <c r="F266" s="148" t="str">
        <f>VLOOKUP($E266:$E$4969,'PLANO DE APLICAÇÃO'!$A$4:$B$1013,2,0)</f>
        <v>CUIDADOR SOCIAL</v>
      </c>
      <c r="G266" s="149">
        <v>1</v>
      </c>
      <c r="H266" s="102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>Recursos humanos (5)</v>
      </c>
      <c r="I266" s="150">
        <v>1101.94</v>
      </c>
      <c r="J266" s="151">
        <v>43592</v>
      </c>
      <c r="K266" s="145" t="s">
        <v>127</v>
      </c>
      <c r="L266" s="103" t="s">
        <v>273</v>
      </c>
    </row>
    <row r="267" spans="1:12" s="103" customFormat="1" ht="41.25" customHeight="1" thickBot="1">
      <c r="A267" s="143">
        <v>43585</v>
      </c>
      <c r="B267" s="144" t="s">
        <v>139</v>
      </c>
      <c r="C267" s="145">
        <v>19829531600</v>
      </c>
      <c r="D267" s="146" t="str">
        <f>VLOOKUP($C266:$C$4969,$C$27:$D$4969,2,0)</f>
        <v>DONIZETE PATROCINIO DA COSTA</v>
      </c>
      <c r="E267" s="147">
        <v>1010</v>
      </c>
      <c r="F267" s="148" t="str">
        <f>VLOOKUP($E267:$E$4969,'PLANO DE APLICAÇÃO'!$A$4:$B$1013,2,0)</f>
        <v>MOTORISTA</v>
      </c>
      <c r="G267" s="149">
        <v>1</v>
      </c>
      <c r="H267" s="102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>Recursos humanos (5)</v>
      </c>
      <c r="I267" s="150">
        <v>2163.46</v>
      </c>
      <c r="J267" s="151">
        <v>43592</v>
      </c>
      <c r="K267" s="145" t="s">
        <v>127</v>
      </c>
      <c r="L267" s="103" t="s">
        <v>273</v>
      </c>
    </row>
    <row r="268" spans="1:12" s="103" customFormat="1" ht="41.25" customHeight="1" thickBot="1">
      <c r="A268" s="143">
        <v>43585</v>
      </c>
      <c r="B268" s="144" t="s">
        <v>139</v>
      </c>
      <c r="C268" s="145">
        <v>36239768812</v>
      </c>
      <c r="D268" s="146" t="str">
        <f>VLOOKUP($C267:$C$4969,$C$27:$D$4969,2,0)</f>
        <v>DRIELY CRISTINA DE ARAUJO SOUZA</v>
      </c>
      <c r="E268" s="147">
        <v>1006</v>
      </c>
      <c r="F268" s="148" t="str">
        <f>VLOOKUP($E268:$E$4969,'PLANO DE APLICAÇÃO'!$A$4:$B$1013,2,0)</f>
        <v>CUIDADOR SOCIAL</v>
      </c>
      <c r="G268" s="149">
        <v>1</v>
      </c>
      <c r="H268" s="102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>Recursos humanos (5)</v>
      </c>
      <c r="I268" s="150">
        <v>804.77</v>
      </c>
      <c r="J268" s="151">
        <v>43592</v>
      </c>
      <c r="K268" s="145" t="s">
        <v>127</v>
      </c>
      <c r="L268" s="103" t="s">
        <v>273</v>
      </c>
    </row>
    <row r="269" spans="1:12" s="103" customFormat="1" ht="41.25" customHeight="1" thickBot="1">
      <c r="A269" s="143">
        <v>43585</v>
      </c>
      <c r="B269" s="144" t="s">
        <v>139</v>
      </c>
      <c r="C269" s="145">
        <v>26257105862</v>
      </c>
      <c r="D269" s="146" t="str">
        <f>VLOOKUP($C268:$C$4969,$C$27:$D$4969,2,0)</f>
        <v>EDMA APARECIDA DIAS BERNABE</v>
      </c>
      <c r="E269" s="147">
        <v>1008</v>
      </c>
      <c r="F269" s="148" t="str">
        <f>VLOOKUP($E269:$E$4969,'PLANO DE APLICAÇÃO'!$A$4:$B$1013,2,0)</f>
        <v>AUXILIAR DE LIMPEZA</v>
      </c>
      <c r="G269" s="149">
        <v>1</v>
      </c>
      <c r="H269" s="102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>Recursos humanos (5)</v>
      </c>
      <c r="I269" s="150">
        <v>963.42</v>
      </c>
      <c r="J269" s="151">
        <v>43592</v>
      </c>
      <c r="K269" s="145" t="s">
        <v>127</v>
      </c>
      <c r="L269" s="103" t="s">
        <v>273</v>
      </c>
    </row>
    <row r="270" spans="1:12" s="103" customFormat="1" ht="41.25" customHeight="1" thickBot="1">
      <c r="A270" s="143">
        <v>43585</v>
      </c>
      <c r="B270" s="144" t="s">
        <v>139</v>
      </c>
      <c r="C270" s="145">
        <v>22555165860</v>
      </c>
      <c r="D270" s="146" t="str">
        <f>VLOOKUP($C269:$C$4969,$C$27:$D$4969,2,0)</f>
        <v>EDNEA NUNES SILVA</v>
      </c>
      <c r="E270" s="147">
        <v>1009</v>
      </c>
      <c r="F270" s="148" t="str">
        <f>VLOOKUP($E270:$E$4969,'PLANO DE APLICAÇÃO'!$A$4:$B$1013,2,0)</f>
        <v>LAVANDERIA</v>
      </c>
      <c r="G270" s="149">
        <v>1</v>
      </c>
      <c r="H270" s="102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>Recursos humanos (5)</v>
      </c>
      <c r="I270" s="150">
        <v>658.94</v>
      </c>
      <c r="J270" s="151">
        <v>43592</v>
      </c>
      <c r="K270" s="145" t="s">
        <v>127</v>
      </c>
      <c r="L270" s="103" t="s">
        <v>273</v>
      </c>
    </row>
    <row r="271" spans="1:12" s="103" customFormat="1" ht="41.25" customHeight="1" thickBot="1">
      <c r="A271" s="143">
        <v>43585</v>
      </c>
      <c r="B271" s="144" t="s">
        <v>139</v>
      </c>
      <c r="C271" s="145">
        <v>14452577857</v>
      </c>
      <c r="D271" s="146" t="str">
        <f>VLOOKUP($C270:$C$4969,$C$27:$D$4969,2,0)</f>
        <v>ELAINE FARIA DA SILVA ASSIS</v>
      </c>
      <c r="E271" s="147">
        <v>1007</v>
      </c>
      <c r="F271" s="148" t="str">
        <f>VLOOKUP($E271:$E$4969,'PLANO DE APLICAÇÃO'!$A$4:$B$1013,2,0)</f>
        <v>COZINHEIRA</v>
      </c>
      <c r="G271" s="149">
        <v>1</v>
      </c>
      <c r="H271" s="102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>Recursos humanos (5)</v>
      </c>
      <c r="I271" s="150">
        <v>901.76</v>
      </c>
      <c r="J271" s="151">
        <v>43592</v>
      </c>
      <c r="K271" s="145" t="s">
        <v>127</v>
      </c>
      <c r="L271" s="103" t="s">
        <v>273</v>
      </c>
    </row>
    <row r="272" spans="1:12" s="103" customFormat="1" ht="41.25" customHeight="1" thickBot="1">
      <c r="A272" s="143">
        <v>43585</v>
      </c>
      <c r="B272" s="144" t="s">
        <v>139</v>
      </c>
      <c r="C272" s="145">
        <v>21327926822</v>
      </c>
      <c r="D272" s="146" t="str">
        <f>VLOOKUP($C271:$C$4969,$C$27:$D$4969,2,0)</f>
        <v>ERICA DE PAULA SILVA CRISPIM</v>
      </c>
      <c r="E272" s="147">
        <v>1006</v>
      </c>
      <c r="F272" s="148" t="str">
        <f>VLOOKUP($E272:$E$4969,'PLANO DE APLICAÇÃO'!$A$4:$B$1013,2,0)</f>
        <v>CUIDADOR SOCIAL</v>
      </c>
      <c r="G272" s="149">
        <v>1</v>
      </c>
      <c r="H272" s="102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>Recursos humanos (5)</v>
      </c>
      <c r="I272" s="150">
        <v>750.07</v>
      </c>
      <c r="J272" s="151">
        <v>43592</v>
      </c>
      <c r="K272" s="145" t="s">
        <v>127</v>
      </c>
      <c r="L272" s="103" t="s">
        <v>273</v>
      </c>
    </row>
    <row r="273" spans="1:12" s="103" customFormat="1" ht="41.25" customHeight="1" thickBot="1">
      <c r="A273" s="143">
        <v>43585</v>
      </c>
      <c r="B273" s="144" t="s">
        <v>139</v>
      </c>
      <c r="C273" s="145">
        <v>999781561</v>
      </c>
      <c r="D273" s="146" t="str">
        <f>VLOOKUP($C272:$C$4969,$C$27:$D$4969,2,0)</f>
        <v>GENI MARIA DIAS FURTADO</v>
      </c>
      <c r="E273" s="147">
        <v>1006</v>
      </c>
      <c r="F273" s="148" t="str">
        <f>VLOOKUP($E273:$E$4969,'PLANO DE APLICAÇÃO'!$A$4:$B$1013,2,0)</f>
        <v>CUIDADOR SOCIAL</v>
      </c>
      <c r="G273" s="149">
        <v>1</v>
      </c>
      <c r="H273" s="102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>Recursos humanos (5)</v>
      </c>
      <c r="I273" s="150">
        <v>1199.9100000000001</v>
      </c>
      <c r="J273" s="151">
        <v>43592</v>
      </c>
      <c r="K273" s="145" t="s">
        <v>127</v>
      </c>
      <c r="L273" s="103" t="s">
        <v>273</v>
      </c>
    </row>
    <row r="274" spans="1:12" s="103" customFormat="1" ht="41.25" customHeight="1" thickBot="1">
      <c r="A274" s="143">
        <v>43585</v>
      </c>
      <c r="B274" s="144" t="s">
        <v>139</v>
      </c>
      <c r="C274" s="145">
        <v>27257770549</v>
      </c>
      <c r="D274" s="146" t="str">
        <f>VLOOKUP($C273:$C$4969,$C$27:$D$4969,2,0)</f>
        <v>GILSON MOREIRA</v>
      </c>
      <c r="E274" s="147">
        <v>1008</v>
      </c>
      <c r="F274" s="148" t="str">
        <f>VLOOKUP($E274:$E$4969,'PLANO DE APLICAÇÃO'!$A$4:$B$1013,2,0)</f>
        <v>AUXILIAR DE LIMPEZA</v>
      </c>
      <c r="G274" s="149">
        <v>1</v>
      </c>
      <c r="H274" s="102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>Recursos humanos (5)</v>
      </c>
      <c r="I274" s="150">
        <v>1225.0999999999999</v>
      </c>
      <c r="J274" s="151">
        <v>43592</v>
      </c>
      <c r="K274" s="145" t="s">
        <v>127</v>
      </c>
      <c r="L274" s="103" t="s">
        <v>273</v>
      </c>
    </row>
    <row r="275" spans="1:12" s="103" customFormat="1" ht="41.25" customHeight="1" thickBot="1">
      <c r="A275" s="143">
        <v>43585</v>
      </c>
      <c r="B275" s="144" t="s">
        <v>139</v>
      </c>
      <c r="C275" s="145">
        <v>39284491843</v>
      </c>
      <c r="D275" s="146" t="str">
        <f>VLOOKUP($C274:$C$4969,$C$27:$D$4969,2,0)</f>
        <v>LARAIANI APARECIDA DE SOUZA BALAZS</v>
      </c>
      <c r="E275" s="147">
        <v>1006</v>
      </c>
      <c r="F275" s="148" t="str">
        <f>VLOOKUP($E275:$E$4969,'PLANO DE APLICAÇÃO'!$A$4:$B$1013,2,0)</f>
        <v>CUIDADOR SOCIAL</v>
      </c>
      <c r="G275" s="149">
        <v>1</v>
      </c>
      <c r="H275" s="102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>Recursos humanos (5)</v>
      </c>
      <c r="I275" s="150">
        <v>878.39</v>
      </c>
      <c r="J275" s="151">
        <v>43592</v>
      </c>
      <c r="K275" s="145" t="s">
        <v>127</v>
      </c>
      <c r="L275" s="103" t="s">
        <v>273</v>
      </c>
    </row>
    <row r="276" spans="1:12" s="103" customFormat="1" ht="41.25" customHeight="1" thickBot="1">
      <c r="A276" s="143">
        <v>43585</v>
      </c>
      <c r="B276" s="144" t="s">
        <v>139</v>
      </c>
      <c r="C276" s="145">
        <v>42260454836</v>
      </c>
      <c r="D276" s="146" t="str">
        <f>VLOOKUP($C275:$C$4969,$C$27:$D$4969,2,0)</f>
        <v>LAURA CERVILHA DE FREITAS FERREIRA</v>
      </c>
      <c r="E276" s="147">
        <v>1004</v>
      </c>
      <c r="F276" s="148" t="str">
        <f>VLOOKUP($E276:$E$4969,'PLANO DE APLICAÇÃO'!$A$4:$B$1013,2,0)</f>
        <v>TERAPEUTA OCUPACIONAL</v>
      </c>
      <c r="G276" s="149">
        <v>1</v>
      </c>
      <c r="H276" s="102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>Recursos humanos (5)</v>
      </c>
      <c r="I276" s="150">
        <v>1241.29</v>
      </c>
      <c r="J276" s="151">
        <v>43592</v>
      </c>
      <c r="K276" s="145" t="s">
        <v>127</v>
      </c>
      <c r="L276" s="103" t="s">
        <v>273</v>
      </c>
    </row>
    <row r="277" spans="1:12" s="103" customFormat="1" ht="41.25" customHeight="1" thickBot="1">
      <c r="A277" s="143">
        <v>43585</v>
      </c>
      <c r="B277" s="144" t="s">
        <v>139</v>
      </c>
      <c r="C277" s="145">
        <v>13881904867</v>
      </c>
      <c r="D277" s="146" t="str">
        <f>VLOOKUP($C276:$C$4969,$C$27:$D$4969,2,0)</f>
        <v>MARIA APARECIDA TAVEIRA CAU</v>
      </c>
      <c r="E277" s="147">
        <v>1007</v>
      </c>
      <c r="F277" s="148" t="str">
        <f>VLOOKUP($E277:$E$4969,'PLANO DE APLICAÇÃO'!$A$4:$B$1013,2,0)</f>
        <v>COZINHEIRA</v>
      </c>
      <c r="G277" s="149">
        <v>1</v>
      </c>
      <c r="H277" s="102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>Recursos humanos (5)</v>
      </c>
      <c r="I277" s="150">
        <v>448.91</v>
      </c>
      <c r="J277" s="151">
        <v>43592</v>
      </c>
      <c r="K277" s="145" t="s">
        <v>127</v>
      </c>
      <c r="L277" s="103" t="s">
        <v>273</v>
      </c>
    </row>
    <row r="278" spans="1:12" s="103" customFormat="1" ht="41.25" customHeight="1" thickBot="1">
      <c r="A278" s="143">
        <v>43585</v>
      </c>
      <c r="B278" s="144" t="s">
        <v>139</v>
      </c>
      <c r="C278" s="145">
        <v>6014818871</v>
      </c>
      <c r="D278" s="146" t="str">
        <f>VLOOKUP($C277:$C$4969,$C$27:$D$4969,2,0)</f>
        <v>MARIA DE LOURDES DOS SANTOS</v>
      </c>
      <c r="E278" s="147">
        <v>1009</v>
      </c>
      <c r="F278" s="148" t="str">
        <f>VLOOKUP($E278:$E$4969,'PLANO DE APLICAÇÃO'!$A$4:$B$1013,2,0)</f>
        <v>LAVANDERIA</v>
      </c>
      <c r="G278" s="149">
        <v>1</v>
      </c>
      <c r="H278" s="102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>Recursos humanos (5)</v>
      </c>
      <c r="I278" s="150">
        <v>828.14</v>
      </c>
      <c r="J278" s="151">
        <v>43592</v>
      </c>
      <c r="K278" s="145" t="s">
        <v>127</v>
      </c>
      <c r="L278" s="103" t="s">
        <v>273</v>
      </c>
    </row>
    <row r="279" spans="1:12" s="103" customFormat="1" ht="41.25" customHeight="1" thickBot="1">
      <c r="A279" s="143">
        <v>43585</v>
      </c>
      <c r="B279" s="144" t="s">
        <v>139</v>
      </c>
      <c r="C279" s="145">
        <v>32219947882</v>
      </c>
      <c r="D279" s="146" t="str">
        <f>VLOOKUP($C278:$C$4969,$C$27:$D$4969,2,0)</f>
        <v>MARIANA CRISTINA ALVES</v>
      </c>
      <c r="E279" s="147">
        <v>1006</v>
      </c>
      <c r="F279" s="148" t="str">
        <f>VLOOKUP($E279:$E$4969,'PLANO DE APLICAÇÃO'!$A$4:$B$1013,2,0)</f>
        <v>CUIDADOR SOCIAL</v>
      </c>
      <c r="G279" s="149">
        <v>1</v>
      </c>
      <c r="H279" s="102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>Recursos humanos (5)</v>
      </c>
      <c r="I279" s="150">
        <v>346.83</v>
      </c>
      <c r="J279" s="151">
        <v>43592</v>
      </c>
      <c r="K279" s="145" t="s">
        <v>127</v>
      </c>
      <c r="L279" s="103" t="s">
        <v>273</v>
      </c>
    </row>
    <row r="280" spans="1:12" s="103" customFormat="1" ht="41.25" customHeight="1" thickBot="1">
      <c r="A280" s="143">
        <v>43585</v>
      </c>
      <c r="B280" s="144" t="s">
        <v>139</v>
      </c>
      <c r="C280" s="145">
        <v>8166830850</v>
      </c>
      <c r="D280" s="146" t="str">
        <f>VLOOKUP($C279:$C$4969,$C$27:$D$4969,2,0)</f>
        <v>MARISA DE SOUSA CAMPOS BARBOSA</v>
      </c>
      <c r="E280" s="147">
        <v>1008</v>
      </c>
      <c r="F280" s="148" t="str">
        <f>VLOOKUP($E280:$E$4969,'PLANO DE APLICAÇÃO'!$A$4:$B$1013,2,0)</f>
        <v>AUXILIAR DE LIMPEZA</v>
      </c>
      <c r="G280" s="149">
        <v>1</v>
      </c>
      <c r="H280" s="102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>Recursos humanos (5)</v>
      </c>
      <c r="I280" s="150">
        <v>1375.36</v>
      </c>
      <c r="J280" s="151">
        <v>43592</v>
      </c>
      <c r="K280" s="145" t="s">
        <v>127</v>
      </c>
      <c r="L280" s="103" t="s">
        <v>273</v>
      </c>
    </row>
    <row r="281" spans="1:12" s="103" customFormat="1" ht="41.25" customHeight="1" thickBot="1">
      <c r="A281" s="143">
        <v>43585</v>
      </c>
      <c r="B281" s="144" t="s">
        <v>139</v>
      </c>
      <c r="C281" s="145">
        <v>17538257845</v>
      </c>
      <c r="D281" s="146" t="str">
        <f>VLOOKUP($C280:$C$4969,$C$27:$D$4969,2,0)</f>
        <v>MARLI MENDONÇA</v>
      </c>
      <c r="E281" s="147">
        <v>1006</v>
      </c>
      <c r="F281" s="148" t="str">
        <f>VLOOKUP($E281:$E$4969,'PLANO DE APLICAÇÃO'!$A$4:$B$1013,2,0)</f>
        <v>CUIDADOR SOCIAL</v>
      </c>
      <c r="G281" s="149">
        <v>1</v>
      </c>
      <c r="H281" s="102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>Recursos humanos (5)</v>
      </c>
      <c r="I281" s="150">
        <v>816.45</v>
      </c>
      <c r="J281" s="151">
        <v>43592</v>
      </c>
      <c r="K281" s="145" t="s">
        <v>127</v>
      </c>
      <c r="L281" s="103" t="s">
        <v>273</v>
      </c>
    </row>
    <row r="282" spans="1:12" s="103" customFormat="1" ht="41.25" customHeight="1" thickBot="1">
      <c r="A282" s="143">
        <v>43585</v>
      </c>
      <c r="B282" s="144" t="s">
        <v>139</v>
      </c>
      <c r="C282" s="145">
        <v>98467212500</v>
      </c>
      <c r="D282" s="146" t="str">
        <f>VLOOKUP($C281:$C$4969,$C$27:$D$4969,2,0)</f>
        <v>MARIUZETE SANTANA GOMES LEONARDO</v>
      </c>
      <c r="E282" s="147">
        <v>1006</v>
      </c>
      <c r="F282" s="148" t="str">
        <f>VLOOKUP($E282:$E$4969,'PLANO DE APLICAÇÃO'!$A$4:$B$1013,2,0)</f>
        <v>CUIDADOR SOCIAL</v>
      </c>
      <c r="G282" s="149">
        <v>1</v>
      </c>
      <c r="H282" s="102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>Recursos humanos (5)</v>
      </c>
      <c r="I282" s="150">
        <v>1024.1099999999999</v>
      </c>
      <c r="J282" s="151">
        <v>43592</v>
      </c>
      <c r="K282" s="145" t="s">
        <v>127</v>
      </c>
      <c r="L282" s="103" t="s">
        <v>273</v>
      </c>
    </row>
    <row r="283" spans="1:12" s="103" customFormat="1" ht="41.25" customHeight="1" thickBot="1">
      <c r="A283" s="143">
        <v>43585</v>
      </c>
      <c r="B283" s="144" t="s">
        <v>139</v>
      </c>
      <c r="C283" s="145">
        <v>43065202859</v>
      </c>
      <c r="D283" s="146" t="str">
        <f>VLOOKUP($C282:$C$4969,$C$27:$D$4969,2,0)</f>
        <v>MARINA PONSE</v>
      </c>
      <c r="E283" s="147">
        <v>1003</v>
      </c>
      <c r="F283" s="148" t="str">
        <f>VLOOKUP($E283:$E$4969,'PLANO DE APLICAÇÃO'!$A$4:$B$1013,2,0)</f>
        <v>PSICÓLOGO</v>
      </c>
      <c r="G283" s="149">
        <v>1</v>
      </c>
      <c r="H283" s="102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>Recursos humanos (5)</v>
      </c>
      <c r="I283" s="150">
        <v>2455.39</v>
      </c>
      <c r="J283" s="151">
        <v>43592</v>
      </c>
      <c r="K283" s="145" t="s">
        <v>127</v>
      </c>
      <c r="L283" s="103" t="s">
        <v>273</v>
      </c>
    </row>
    <row r="284" spans="1:12" s="103" customFormat="1" ht="41.25" customHeight="1" thickBot="1">
      <c r="A284" s="143">
        <v>43585</v>
      </c>
      <c r="B284" s="144" t="s">
        <v>139</v>
      </c>
      <c r="C284" s="145">
        <v>5891067838</v>
      </c>
      <c r="D284" s="146" t="str">
        <f>VLOOKUP($C283:$C$4969,$C$27:$D$4969,2,0)</f>
        <v>MAURA GOMES MARTINIANO DE OLIVEIRA</v>
      </c>
      <c r="E284" s="147">
        <v>1002</v>
      </c>
      <c r="F284" s="148" t="str">
        <f>VLOOKUP($E284:$E$4969,'PLANO DE APLICAÇÃO'!$A$4:$B$1013,2,0)</f>
        <v>ASSISTENTE SOCIAL</v>
      </c>
      <c r="G284" s="149">
        <v>1</v>
      </c>
      <c r="H284" s="102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>Recursos humanos (5)</v>
      </c>
      <c r="I284" s="150">
        <v>2813.42</v>
      </c>
      <c r="J284" s="151">
        <v>43592</v>
      </c>
      <c r="K284" s="145" t="s">
        <v>127</v>
      </c>
      <c r="L284" s="103" t="s">
        <v>273</v>
      </c>
    </row>
    <row r="285" spans="1:12" s="103" customFormat="1" ht="41.25" customHeight="1" thickBot="1">
      <c r="A285" s="143">
        <v>43585</v>
      </c>
      <c r="B285" s="144" t="s">
        <v>139</v>
      </c>
      <c r="C285" s="145">
        <v>21268132829</v>
      </c>
      <c r="D285" s="146" t="str">
        <f>VLOOKUP($C284:$C$4969,$C$27:$D$4969,2,0)</f>
        <v>MIRIA RODRIGUES DE BRITO</v>
      </c>
      <c r="E285" s="147">
        <v>1006</v>
      </c>
      <c r="F285" s="148" t="str">
        <f>VLOOKUP($E285:$E$4969,'PLANO DE APLICAÇÃO'!$A$4:$B$1013,2,0)</f>
        <v>CUIDADOR SOCIAL</v>
      </c>
      <c r="G285" s="149">
        <v>1</v>
      </c>
      <c r="H285" s="102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>Recursos humanos (5)</v>
      </c>
      <c r="I285" s="150">
        <v>802.18</v>
      </c>
      <c r="J285" s="151">
        <v>43592</v>
      </c>
      <c r="K285" s="145" t="s">
        <v>127</v>
      </c>
      <c r="L285" s="103" t="s">
        <v>273</v>
      </c>
    </row>
    <row r="286" spans="1:12" s="103" customFormat="1" ht="41.25" customHeight="1" thickBot="1">
      <c r="A286" s="143">
        <v>43585</v>
      </c>
      <c r="B286" s="144" t="s">
        <v>139</v>
      </c>
      <c r="C286" s="145">
        <v>4780767547</v>
      </c>
      <c r="D286" s="146" t="str">
        <f>VLOOKUP($C285:$C$4969,$C$27:$D$4969,2,0)</f>
        <v>ROSILENE CONCEIÇÃO DOS SANTOS</v>
      </c>
      <c r="E286" s="147">
        <v>1009</v>
      </c>
      <c r="F286" s="148" t="str">
        <f>VLOOKUP($E286:$E$4969,'PLANO DE APLICAÇÃO'!$A$4:$B$1013,2,0)</f>
        <v>LAVANDERIA</v>
      </c>
      <c r="G286" s="149">
        <v>1</v>
      </c>
      <c r="H286" s="102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>Recursos humanos (5)</v>
      </c>
      <c r="I286" s="150">
        <v>1387.04</v>
      </c>
      <c r="J286" s="151">
        <v>43592</v>
      </c>
      <c r="K286" s="145" t="s">
        <v>127</v>
      </c>
      <c r="L286" s="103" t="s">
        <v>273</v>
      </c>
    </row>
    <row r="287" spans="1:12" s="103" customFormat="1" ht="41.25" customHeight="1" thickBot="1">
      <c r="A287" s="143">
        <v>43585</v>
      </c>
      <c r="B287" s="144" t="s">
        <v>139</v>
      </c>
      <c r="C287" s="145">
        <v>16219537858</v>
      </c>
      <c r="D287" s="146" t="str">
        <f>VLOOKUP($C286:$C$4969,$C$27:$D$4969,2,0)</f>
        <v>SANDRA APARECIDA MARCOLINO</v>
      </c>
      <c r="E287" s="147">
        <v>1001</v>
      </c>
      <c r="F287" s="148" t="str">
        <f>VLOOKUP($E287:$E$4969,'PLANO DE APLICAÇÃO'!$A$4:$B$1013,2,0)</f>
        <v>COORDENADOR TÉCNICO</v>
      </c>
      <c r="G287" s="149">
        <v>1</v>
      </c>
      <c r="H287" s="102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>Recursos humanos (5)</v>
      </c>
      <c r="I287" s="150">
        <v>797.61</v>
      </c>
      <c r="J287" s="151">
        <v>43592</v>
      </c>
      <c r="K287" s="145" t="s">
        <v>127</v>
      </c>
      <c r="L287" s="103" t="s">
        <v>273</v>
      </c>
    </row>
    <row r="288" spans="1:12" s="103" customFormat="1" ht="41.25" customHeight="1" thickBot="1">
      <c r="A288" s="143">
        <v>43585</v>
      </c>
      <c r="B288" s="144" t="s">
        <v>139</v>
      </c>
      <c r="C288" s="145">
        <v>31023160854</v>
      </c>
      <c r="D288" s="146" t="str">
        <f>VLOOKUP($C287:$C$4969,$C$27:$D$4969,2,0)</f>
        <v>TATIANA IZABEL RANGEL THEODORO</v>
      </c>
      <c r="E288" s="147">
        <v>1006</v>
      </c>
      <c r="F288" s="148" t="str">
        <f>VLOOKUP($E288:$E$4969,'PLANO DE APLICAÇÃO'!$A$4:$B$1013,2,0)</f>
        <v>CUIDADOR SOCIAL</v>
      </c>
      <c r="G288" s="149">
        <v>1</v>
      </c>
      <c r="H288" s="102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>Recursos humanos (5)</v>
      </c>
      <c r="I288" s="150">
        <v>792.27</v>
      </c>
      <c r="J288" s="151">
        <v>43592</v>
      </c>
      <c r="K288" s="145" t="s">
        <v>127</v>
      </c>
      <c r="L288" s="103" t="s">
        <v>273</v>
      </c>
    </row>
    <row r="289" spans="1:12" s="103" customFormat="1" ht="41.25" customHeight="1" thickBot="1">
      <c r="A289" s="143">
        <v>43588</v>
      </c>
      <c r="B289" s="144" t="s">
        <v>275</v>
      </c>
      <c r="C289" s="145">
        <v>43776517000180</v>
      </c>
      <c r="D289" s="146" t="str">
        <f>VLOOKUP($C288:$C$4969,$C$27:$D$4969,2,0)</f>
        <v>SABESP</v>
      </c>
      <c r="E289" s="147">
        <v>3002</v>
      </c>
      <c r="F289" s="148" t="str">
        <f>VLOOKUP($E289:$E$4969,'PLANO DE APLICAÇÃO'!$A$4:$B$1013,2,0)</f>
        <v>ÁGUA E ESGOTO</v>
      </c>
      <c r="G289" s="149">
        <v>11</v>
      </c>
      <c r="H289" s="102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>Utilidades públicas (7)</v>
      </c>
      <c r="I289" s="150">
        <v>463.77</v>
      </c>
      <c r="J289" s="151">
        <v>43592</v>
      </c>
      <c r="K289" s="145" t="s">
        <v>127</v>
      </c>
      <c r="L289" s="103" t="s">
        <v>276</v>
      </c>
    </row>
    <row r="290" spans="1:12" s="103" customFormat="1" ht="41.25" customHeight="1" thickBot="1">
      <c r="A290" s="143">
        <v>43588</v>
      </c>
      <c r="B290" s="144" t="s">
        <v>277</v>
      </c>
      <c r="C290" s="145">
        <v>43776517000180</v>
      </c>
      <c r="D290" s="146" t="str">
        <f>VLOOKUP($C289:$C$4969,$C$27:$D$4969,2,0)</f>
        <v>SABESP</v>
      </c>
      <c r="E290" s="147">
        <v>3002</v>
      </c>
      <c r="F290" s="148" t="str">
        <f>VLOOKUP($E290:$E$4969,'PLANO DE APLICAÇÃO'!$A$4:$B$1013,2,0)</f>
        <v>ÁGUA E ESGOTO</v>
      </c>
      <c r="G290" s="149">
        <v>11</v>
      </c>
      <c r="H290" s="102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>Utilidades públicas (7)</v>
      </c>
      <c r="I290" s="150">
        <v>725.88</v>
      </c>
      <c r="J290" s="151">
        <v>43592</v>
      </c>
      <c r="K290" s="145" t="s">
        <v>127</v>
      </c>
      <c r="L290" s="103" t="s">
        <v>276</v>
      </c>
    </row>
    <row r="291" spans="1:12" s="103" customFormat="1" ht="41.25" customHeight="1" thickBot="1">
      <c r="A291" s="143">
        <v>43587</v>
      </c>
      <c r="B291" s="144" t="s">
        <v>166</v>
      </c>
      <c r="C291" s="145" t="s">
        <v>167</v>
      </c>
      <c r="D291" s="146" t="str">
        <f>VLOOKUP($C290:$C$4969,$C$27:$D$4969,2,0)</f>
        <v>FGTS</v>
      </c>
      <c r="E291" s="147">
        <v>1011</v>
      </c>
      <c r="F291" s="148" t="str">
        <f>VLOOKUP($E291:$E$4969,'PLANO DE APLICAÇÃO'!$A$4:$B$1013,2,0)</f>
        <v xml:space="preserve">ENCARGOS GERAIS </v>
      </c>
      <c r="G291" s="149">
        <v>1</v>
      </c>
      <c r="H291" s="102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>Recursos humanos (5)</v>
      </c>
      <c r="I291" s="150">
        <v>7276.33</v>
      </c>
      <c r="J291" s="151">
        <v>43592</v>
      </c>
      <c r="K291" s="145" t="s">
        <v>127</v>
      </c>
      <c r="L291" s="103" t="s">
        <v>276</v>
      </c>
    </row>
    <row r="292" spans="1:12" s="75" customFormat="1" ht="41.25" customHeight="1" thickBot="1">
      <c r="A292" s="132">
        <v>43585</v>
      </c>
      <c r="B292" s="142" t="s">
        <v>170</v>
      </c>
      <c r="C292" s="134" t="s">
        <v>167</v>
      </c>
      <c r="D292" s="135" t="s">
        <v>171</v>
      </c>
      <c r="E292" s="136">
        <v>1011</v>
      </c>
      <c r="F292" s="137" t="str">
        <f>VLOOKUP($E292:$E$4969,'PLANO DE APLICAÇÃO'!$A$4:$B$1013,2,0)</f>
        <v xml:space="preserve">ENCARGOS GERAIS </v>
      </c>
      <c r="G292" s="138">
        <v>1</v>
      </c>
      <c r="H292" s="72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>Recursos humanos (5)</v>
      </c>
      <c r="I292" s="139">
        <v>8331.19</v>
      </c>
      <c r="J292" s="140">
        <v>43592</v>
      </c>
      <c r="K292" s="134" t="s">
        <v>127</v>
      </c>
    </row>
    <row r="293" spans="1:12" s="75" customFormat="1" ht="41.25" customHeight="1" thickBot="1">
      <c r="A293" s="132">
        <v>43567</v>
      </c>
      <c r="B293" s="142" t="s">
        <v>261</v>
      </c>
      <c r="C293" s="134">
        <v>33050196000188</v>
      </c>
      <c r="D293" s="135" t="str">
        <f>VLOOKUP($C292:$C$4969,$C$27:$D$4969,2,0)</f>
        <v>CPFL</v>
      </c>
      <c r="E293" s="136">
        <v>3001</v>
      </c>
      <c r="F293" s="137" t="str">
        <f>VLOOKUP($E293:$E$4969,'PLANO DE APLICAÇÃO'!$A$4:$B$1013,2,0)</f>
        <v>ENERGIA ELÉTRICA</v>
      </c>
      <c r="G293" s="138">
        <v>11</v>
      </c>
      <c r="H293" s="72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>Utilidades públicas (7)</v>
      </c>
      <c r="I293" s="139">
        <v>2786.99</v>
      </c>
      <c r="J293" s="140">
        <v>43592</v>
      </c>
      <c r="K293" s="134" t="s">
        <v>127</v>
      </c>
    </row>
    <row r="294" spans="1:12" s="75" customFormat="1" ht="41.25" customHeight="1" thickBot="1">
      <c r="A294" s="132">
        <v>43573</v>
      </c>
      <c r="B294" s="142" t="s">
        <v>278</v>
      </c>
      <c r="C294" s="134">
        <v>28882763000122</v>
      </c>
      <c r="D294" s="135" t="str">
        <f>VLOOKUP($C293:$C$4969,$C$27:$D$4969,2,0)</f>
        <v>FLAVIA MELO ASSESSORIA CONTABIL EIRELI ME</v>
      </c>
      <c r="E294" s="136">
        <v>3006</v>
      </c>
      <c r="F294" s="137" t="str">
        <f>VLOOKUP($E294:$E$4969,'PLANO DE APLICAÇÃO'!$A$4:$B$1013,2,0)</f>
        <v>ASSISTÊNCIA CONTÁBIL</v>
      </c>
      <c r="G294" s="138">
        <v>8</v>
      </c>
      <c r="H294" s="72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>Outros serviços de terceiros</v>
      </c>
      <c r="I294" s="139">
        <v>2387.9</v>
      </c>
      <c r="J294" s="140">
        <v>43592</v>
      </c>
      <c r="K294" s="141">
        <v>50716</v>
      </c>
    </row>
    <row r="295" spans="1:12" s="75" customFormat="1" ht="41.25" customHeight="1" thickBot="1">
      <c r="A295" s="132">
        <v>43575</v>
      </c>
      <c r="B295" s="142" t="s">
        <v>279</v>
      </c>
      <c r="C295" s="134">
        <v>66989955000121</v>
      </c>
      <c r="D295" s="135" t="str">
        <f>VLOOKUP($C294:$C$4969,$C$27:$D$4969,2,0)</f>
        <v>SIND. EMP. A.C EMP. ED. COND. EMP. TUR. HOSP. FRANCA REGIÃO</v>
      </c>
      <c r="E295" s="136">
        <v>1011</v>
      </c>
      <c r="F295" s="137" t="str">
        <f>VLOOKUP($E295:$E$4969,'PLANO DE APLICAÇÃO'!$A$4:$B$1013,2,0)</f>
        <v xml:space="preserve">ENCARGOS GERAIS </v>
      </c>
      <c r="G295" s="138">
        <v>1</v>
      </c>
      <c r="H295" s="72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>Recursos humanos (5)</v>
      </c>
      <c r="I295" s="139">
        <v>484.5</v>
      </c>
      <c r="J295" s="140">
        <v>43592</v>
      </c>
      <c r="K295" s="141">
        <v>50715</v>
      </c>
    </row>
    <row r="296" spans="1:12" s="75" customFormat="1" ht="41.25" customHeight="1" thickBot="1">
      <c r="A296" s="132">
        <v>43581</v>
      </c>
      <c r="B296" s="142" t="s">
        <v>280</v>
      </c>
      <c r="C296" s="134">
        <v>7314929000134</v>
      </c>
      <c r="D296" s="135" t="str">
        <f>VLOOKUP($C295:$C$4969,$C$27:$D$4969,2,0)</f>
        <v>C.AM BALDIN EPP</v>
      </c>
      <c r="E296" s="136">
        <v>4002</v>
      </c>
      <c r="F296" s="137" t="str">
        <f>VLOOKUP($E296:$E$4969,'PLANO DE APLICAÇÃO'!$A$4:$B$1013,2,0)</f>
        <v>MATERIAL DE LIMPEZA E HIGIÊNE PESSOAL</v>
      </c>
      <c r="G296" s="138">
        <v>6</v>
      </c>
      <c r="H296" s="72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>Outros materiais de consumo</v>
      </c>
      <c r="I296" s="139">
        <v>1694.8</v>
      </c>
      <c r="J296" s="140">
        <v>43592</v>
      </c>
      <c r="K296" s="141">
        <v>50707</v>
      </c>
    </row>
    <row r="297" spans="1:12" s="75" customFormat="1" ht="41.25" customHeight="1" thickBot="1">
      <c r="A297" s="132">
        <v>43584</v>
      </c>
      <c r="B297" s="142" t="s">
        <v>281</v>
      </c>
      <c r="C297" s="134">
        <v>7676259000104</v>
      </c>
      <c r="D297" s="135" t="s">
        <v>282</v>
      </c>
      <c r="E297" s="136">
        <v>3010</v>
      </c>
      <c r="F297" s="137" t="str">
        <f>VLOOKUP($E297:$E$4969,'PLANO DE APLICAÇÃO'!$A$4:$B$1013,2,0)</f>
        <v>UNIFORMES TECIDOS E AVIAMENTOS</v>
      </c>
      <c r="G297" s="138">
        <v>16</v>
      </c>
      <c r="H297" s="72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>Outras despesas</v>
      </c>
      <c r="I297" s="139">
        <v>255</v>
      </c>
      <c r="J297" s="140">
        <v>43592</v>
      </c>
      <c r="K297" s="134" t="s">
        <v>127</v>
      </c>
    </row>
    <row r="298" spans="1:12" s="75" customFormat="1" ht="41.25" customHeight="1" thickBot="1">
      <c r="A298" s="132">
        <v>43585</v>
      </c>
      <c r="B298" s="142" t="s">
        <v>283</v>
      </c>
      <c r="C298" s="134">
        <v>65790610000181</v>
      </c>
      <c r="D298" s="135" t="str">
        <f>VLOOKUP($C297:$C$4969,$C$27:$D$4969,2,0)</f>
        <v>ABATEDOURO DE AVES CALIFORNIA LTDA</v>
      </c>
      <c r="E298" s="136">
        <v>4001</v>
      </c>
      <c r="F298" s="137" t="str">
        <f>VLOOKUP($E298:$E$4969,'PLANO DE APLICAÇÃO'!$A$4:$B$1013,2,0)</f>
        <v>GÊNEROS ALIMENTÍCIOS</v>
      </c>
      <c r="G298" s="138">
        <v>5</v>
      </c>
      <c r="H298" s="72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>Gêneros alimentícios</v>
      </c>
      <c r="I298" s="139">
        <v>509.41</v>
      </c>
      <c r="J298" s="140">
        <v>43592</v>
      </c>
      <c r="K298" s="141">
        <v>50705</v>
      </c>
    </row>
    <row r="299" spans="1:12" s="75" customFormat="1" ht="41.25" customHeight="1" thickBot="1">
      <c r="A299" s="132">
        <v>43587</v>
      </c>
      <c r="B299" s="142" t="s">
        <v>284</v>
      </c>
      <c r="C299" s="134">
        <v>10673394000100</v>
      </c>
      <c r="D299" s="135" t="str">
        <f>VLOOKUP($C298:$C$4969,$C$27:$D$4969,2,0)</f>
        <v>SYSPRODATA SISTEMA DE PROCESSAMENTO LTDA ME</v>
      </c>
      <c r="E299" s="136">
        <v>2002</v>
      </c>
      <c r="F299" s="137" t="str">
        <f>VLOOKUP($E299:$E$4969,'PLANO DE APLICAÇÃO'!$A$4:$B$1013,2,0)</f>
        <v>VALE ALIMENTAÇÃO</v>
      </c>
      <c r="G299" s="138">
        <v>1</v>
      </c>
      <c r="H299" s="72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>Recursos humanos (5)</v>
      </c>
      <c r="I299" s="139">
        <v>8348.75</v>
      </c>
      <c r="J299" s="140">
        <v>43605</v>
      </c>
      <c r="K299" s="141">
        <v>52006</v>
      </c>
    </row>
    <row r="300" spans="1:12" s="75" customFormat="1" ht="41.25" customHeight="1" thickBot="1">
      <c r="A300" s="132">
        <v>43587</v>
      </c>
      <c r="B300" s="142" t="s">
        <v>285</v>
      </c>
      <c r="C300" s="134">
        <v>3508406000178</v>
      </c>
      <c r="D300" s="135" t="str">
        <f>VLOOKUP($C299:$C$4969,$C$27:$D$4969,2,0)</f>
        <v>M.M PAPELARIA DE FRANCA LTDA ME</v>
      </c>
      <c r="E300" s="136">
        <v>4003</v>
      </c>
      <c r="F300" s="137" t="str">
        <f>VLOOKUP($E300:$E$4969,'PLANO DE APLICAÇÃO'!$A$4:$B$1013,2,0)</f>
        <v>MATERIAL EDUCATIVO/PEDAGÓGICO/DIDÁTICO/EXPEDIENTE</v>
      </c>
      <c r="G300" s="138">
        <v>6</v>
      </c>
      <c r="H300" s="72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>Outros materiais de consumo</v>
      </c>
      <c r="I300" s="139">
        <v>404.75</v>
      </c>
      <c r="J300" s="140">
        <v>43592</v>
      </c>
      <c r="K300" s="141">
        <v>50701</v>
      </c>
    </row>
    <row r="301" spans="1:12" s="75" customFormat="1" ht="41.25" customHeight="1" thickBot="1">
      <c r="A301" s="132">
        <v>43587</v>
      </c>
      <c r="B301" s="142" t="s">
        <v>286</v>
      </c>
      <c r="C301" s="134">
        <v>4946908000143</v>
      </c>
      <c r="D301" s="135" t="str">
        <f>VLOOKUP($C300:$C$4969,$C$27:$D$4969,2,0)</f>
        <v>TECNOLOGICA IND. COM. DE PEÇAS E EQUIPAMENTOS IND. LTDA EPP</v>
      </c>
      <c r="E301" s="136">
        <v>3008</v>
      </c>
      <c r="F301" s="137" t="str">
        <f>VLOOKUP($E301:$E$4969,'PLANO DE APLICAÇÃO'!$A$4:$B$1013,2,0)</f>
        <v>MANUTENÇÃO E REPAROS</v>
      </c>
      <c r="G301" s="138">
        <v>8</v>
      </c>
      <c r="H301" s="72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>Outros serviços de terceiros</v>
      </c>
      <c r="I301" s="139">
        <v>662.5</v>
      </c>
      <c r="J301" s="140">
        <v>43605</v>
      </c>
      <c r="K301" s="141">
        <v>52003</v>
      </c>
    </row>
    <row r="302" spans="1:12" s="75" customFormat="1" ht="41.25" customHeight="1" thickBot="1">
      <c r="A302" s="132">
        <v>43591</v>
      </c>
      <c r="B302" s="142" t="s">
        <v>287</v>
      </c>
      <c r="C302" s="134">
        <v>9382434000178</v>
      </c>
      <c r="D302" s="135" t="str">
        <f>VLOOKUP($C301:$C$4969,$C$27:$D$4969,2,0)</f>
        <v>POSTO MARIO ROBERTO JANJÃO LTDA</v>
      </c>
      <c r="E302" s="136">
        <v>4007</v>
      </c>
      <c r="F302" s="137" t="str">
        <f>VLOOKUP($E302:$E$4969,'PLANO DE APLICAÇÃO'!$A$4:$B$1013,2,0)</f>
        <v>COMBUSTIVEIS E LUBRIFICANTES AUTOMOTIVOS</v>
      </c>
      <c r="G302" s="138">
        <v>12</v>
      </c>
      <c r="H302" s="72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>Combustível</v>
      </c>
      <c r="I302" s="139">
        <v>569.45000000000005</v>
      </c>
      <c r="J302" s="140">
        <v>43593</v>
      </c>
      <c r="K302" s="141">
        <v>50801</v>
      </c>
    </row>
    <row r="303" spans="1:12" s="75" customFormat="1" ht="41.25" customHeight="1" thickBot="1">
      <c r="A303" s="132">
        <v>43592</v>
      </c>
      <c r="B303" s="142" t="s">
        <v>288</v>
      </c>
      <c r="C303" s="134">
        <v>24896425002485</v>
      </c>
      <c r="D303" s="135" t="str">
        <f>VLOOKUP($C302:$C$4969,$C$27:$D$4969,2,0)</f>
        <v>LUIZ TONIN ATACADISTA E SUPERMERCADOS S.A</v>
      </c>
      <c r="E303" s="136">
        <v>4001</v>
      </c>
      <c r="F303" s="137" t="str">
        <f>VLOOKUP($E303:$E$4969,'PLANO DE APLICAÇÃO'!$A$4:$B$1013,2,0)</f>
        <v>GÊNEROS ALIMENTÍCIOS</v>
      </c>
      <c r="G303" s="138">
        <v>5</v>
      </c>
      <c r="H303" s="72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>Gêneros alimentícios</v>
      </c>
      <c r="I303" s="139">
        <v>974.19</v>
      </c>
      <c r="J303" s="140">
        <v>43605</v>
      </c>
      <c r="K303" s="141">
        <v>52007</v>
      </c>
    </row>
    <row r="304" spans="1:12" s="75" customFormat="1" ht="41.25" customHeight="1" thickBot="1">
      <c r="A304" s="132">
        <v>43592</v>
      </c>
      <c r="B304" s="142" t="s">
        <v>289</v>
      </c>
      <c r="C304" s="134">
        <v>7872399000301</v>
      </c>
      <c r="D304" s="135" t="str">
        <f>VLOOKUP($C303:$C$4969,$C$27:$D$4969,2,0)</f>
        <v>SUPERMERCADOS PATROCINIO E FILHOS LTDA</v>
      </c>
      <c r="E304" s="136">
        <v>4001</v>
      </c>
      <c r="F304" s="137" t="str">
        <f>VLOOKUP($E304:$E$4969,'PLANO DE APLICAÇÃO'!$A$4:$B$1013,2,0)</f>
        <v>GÊNEROS ALIMENTÍCIOS</v>
      </c>
      <c r="G304" s="138">
        <v>5</v>
      </c>
      <c r="H304" s="72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>Gêneros alimentícios</v>
      </c>
      <c r="I304" s="139">
        <v>1697.46</v>
      </c>
      <c r="J304" s="140">
        <v>43605</v>
      </c>
      <c r="K304" s="141">
        <v>52005</v>
      </c>
    </row>
    <row r="305" spans="1:11" s="75" customFormat="1" ht="41.25" customHeight="1" thickBot="1">
      <c r="A305" s="132">
        <v>43595</v>
      </c>
      <c r="B305" s="142" t="s">
        <v>290</v>
      </c>
      <c r="C305" s="134">
        <v>2102498000129</v>
      </c>
      <c r="D305" s="135" t="s">
        <v>291</v>
      </c>
      <c r="E305" s="136">
        <v>3004</v>
      </c>
      <c r="F305" s="137" t="str">
        <f>VLOOKUP($E305:$E$4969,'PLANO DE APLICAÇÃO'!$A$4:$B$1013,2,0)</f>
        <v>SEGUROS</v>
      </c>
      <c r="G305" s="138">
        <v>16</v>
      </c>
      <c r="H305" s="72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>Outras despesas</v>
      </c>
      <c r="I305" s="139">
        <v>503.44</v>
      </c>
      <c r="J305" s="140">
        <v>43605</v>
      </c>
      <c r="K305" s="141">
        <v>52009</v>
      </c>
    </row>
    <row r="306" spans="1:11" s="103" customFormat="1" ht="41.25" customHeight="1" thickBot="1">
      <c r="A306" s="143">
        <v>43550</v>
      </c>
      <c r="B306" s="156" t="s">
        <v>292</v>
      </c>
      <c r="C306" s="145">
        <v>61074175000138</v>
      </c>
      <c r="D306" s="146" t="str">
        <f>VLOOKUP($C305:$C$4969,$C$27:$D$4969,2,0)</f>
        <v>MAPFRE SEGUROS GERAIS S.A</v>
      </c>
      <c r="E306" s="147">
        <v>3004</v>
      </c>
      <c r="F306" s="148" t="str">
        <f>VLOOKUP($E306:$E$4969,'PLANO DE APLICAÇÃO'!$A$4:$B$1013,2,0)</f>
        <v>SEGUROS</v>
      </c>
      <c r="G306" s="149">
        <v>16</v>
      </c>
      <c r="H306" s="102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>Outras despesas</v>
      </c>
      <c r="I306" s="150">
        <v>674.48</v>
      </c>
      <c r="J306" s="151">
        <v>43592</v>
      </c>
      <c r="K306" s="157" t="s">
        <v>293</v>
      </c>
    </row>
    <row r="307" spans="1:11" s="75" customFormat="1" ht="41.25" customHeight="1" thickBot="1">
      <c r="A307" s="132">
        <v>43599</v>
      </c>
      <c r="B307" s="142" t="s">
        <v>294</v>
      </c>
      <c r="C307" s="134">
        <v>33050196000188</v>
      </c>
      <c r="D307" s="135" t="str">
        <f>VLOOKUP($C305:$C$4969,$C$27:$D$4969,2,0)</f>
        <v>CPFL</v>
      </c>
      <c r="E307" s="136">
        <v>3001</v>
      </c>
      <c r="F307" s="137" t="str">
        <f>VLOOKUP($E307:$E$4969,'PLANO DE APLICAÇÃO'!$A$4:$B$1013,2,0)</f>
        <v>ENERGIA ELÉTRICA</v>
      </c>
      <c r="G307" s="138">
        <v>11</v>
      </c>
      <c r="H307" s="72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>Utilidades públicas (7)</v>
      </c>
      <c r="I307" s="139">
        <v>74.62</v>
      </c>
      <c r="J307" s="140">
        <v>43608</v>
      </c>
      <c r="K307" s="134" t="s">
        <v>127</v>
      </c>
    </row>
    <row r="308" spans="1:11" s="75" customFormat="1" ht="41.25" customHeight="1" thickBot="1">
      <c r="A308" s="132">
        <v>43599</v>
      </c>
      <c r="B308" s="142" t="s">
        <v>295</v>
      </c>
      <c r="C308" s="134">
        <v>33050196000188</v>
      </c>
      <c r="D308" s="135" t="str">
        <f>VLOOKUP($C307:$C$4969,$C$27:$D$4969,2,0)</f>
        <v>CPFL</v>
      </c>
      <c r="E308" s="136">
        <v>3001</v>
      </c>
      <c r="F308" s="137" t="str">
        <f>VLOOKUP($E308:$E$4969,'PLANO DE APLICAÇÃO'!$A$4:$B$1013,2,0)</f>
        <v>ENERGIA ELÉTRICA</v>
      </c>
      <c r="G308" s="138">
        <v>11</v>
      </c>
      <c r="H308" s="72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>Utilidades públicas (7)</v>
      </c>
      <c r="I308" s="139">
        <v>538.63</v>
      </c>
      <c r="J308" s="140">
        <v>43605</v>
      </c>
      <c r="K308" s="134" t="s">
        <v>127</v>
      </c>
    </row>
    <row r="309" spans="1:11" s="75" customFormat="1" ht="41.25" customHeight="1" thickBot="1">
      <c r="A309" s="132">
        <v>43600</v>
      </c>
      <c r="B309" s="142" t="s">
        <v>139</v>
      </c>
      <c r="C309" s="134">
        <v>35178367880</v>
      </c>
      <c r="D309" s="135" t="str">
        <f>VLOOKUP($C308:$C$4969,$C$27:$D$4969,2,0)</f>
        <v>ADRIANA FERREIRA DA SILVA</v>
      </c>
      <c r="E309" s="136">
        <v>1006</v>
      </c>
      <c r="F309" s="137" t="str">
        <f>VLOOKUP($E309:$E$4969,'PLANO DE APLICAÇÃO'!$A$4:$B$1013,2,0)</f>
        <v>CUIDADOR SOCIAL</v>
      </c>
      <c r="G309" s="138">
        <v>1</v>
      </c>
      <c r="H309" s="72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>Recursos humanos (5)</v>
      </c>
      <c r="I309" s="139">
        <v>473.6</v>
      </c>
      <c r="J309" s="140">
        <v>43605</v>
      </c>
      <c r="K309" s="134" t="s">
        <v>127</v>
      </c>
    </row>
    <row r="310" spans="1:11" s="75" customFormat="1" ht="41.25" customHeight="1" thickBot="1">
      <c r="A310" s="132">
        <v>43600</v>
      </c>
      <c r="B310" s="142" t="s">
        <v>139</v>
      </c>
      <c r="C310" s="134">
        <v>14833799812</v>
      </c>
      <c r="D310" s="135" t="str">
        <f>VLOOKUP($C309:$C$4969,$C$27:$D$4969,2,0)</f>
        <v>ANGELA MARIA DE MOURA</v>
      </c>
      <c r="E310" s="136">
        <v>1006</v>
      </c>
      <c r="F310" s="137" t="str">
        <f>VLOOKUP($E310:$E$4969,'PLANO DE APLICAÇÃO'!$A$4:$B$1013,2,0)</f>
        <v>CUIDADOR SOCIAL</v>
      </c>
      <c r="G310" s="138">
        <v>1</v>
      </c>
      <c r="H310" s="72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>Recursos humanos (5)</v>
      </c>
      <c r="I310" s="139">
        <v>473.6</v>
      </c>
      <c r="J310" s="140">
        <v>43605</v>
      </c>
      <c r="K310" s="134" t="s">
        <v>127</v>
      </c>
    </row>
    <row r="311" spans="1:11" s="75" customFormat="1" ht="41.25" customHeight="1" thickBot="1">
      <c r="A311" s="132">
        <v>43600</v>
      </c>
      <c r="B311" s="142" t="s">
        <v>139</v>
      </c>
      <c r="C311" s="134">
        <v>38110459897</v>
      </c>
      <c r="D311" s="135" t="str">
        <f>VLOOKUP($C310:$C$4969,$C$27:$D$4969,2,0)</f>
        <v>CARINA MONTEIRO DA SILVA</v>
      </c>
      <c r="E311" s="136">
        <v>1006</v>
      </c>
      <c r="F311" s="137" t="str">
        <f>VLOOKUP($E311:$E$4969,'PLANO DE APLICAÇÃO'!$A$4:$B$1013,2,0)</f>
        <v>CUIDADOR SOCIAL</v>
      </c>
      <c r="G311" s="138">
        <v>1</v>
      </c>
      <c r="H311" s="72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>Recursos humanos (5)</v>
      </c>
      <c r="I311" s="139">
        <v>473.6</v>
      </c>
      <c r="J311" s="140">
        <v>43605</v>
      </c>
      <c r="K311" s="134" t="s">
        <v>127</v>
      </c>
    </row>
    <row r="312" spans="1:11" s="75" customFormat="1" ht="41.25" customHeight="1" thickBot="1">
      <c r="A312" s="132">
        <v>43600</v>
      </c>
      <c r="B312" s="142" t="s">
        <v>139</v>
      </c>
      <c r="C312" s="134">
        <v>34222681890</v>
      </c>
      <c r="D312" s="135" t="str">
        <f>VLOOKUP($C311:$C$4969,$C$27:$D$4969,2,0)</f>
        <v>DARCIELA KAIZER</v>
      </c>
      <c r="E312" s="136">
        <v>1006</v>
      </c>
      <c r="F312" s="137" t="str">
        <f>VLOOKUP($E312:$E$4969,'PLANO DE APLICAÇÃO'!$A$4:$B$1013,2,0)</f>
        <v>CUIDADOR SOCIAL</v>
      </c>
      <c r="G312" s="138">
        <v>1</v>
      </c>
      <c r="H312" s="72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>Recursos humanos (5)</v>
      </c>
      <c r="I312" s="139">
        <v>473.6</v>
      </c>
      <c r="J312" s="140">
        <v>43605</v>
      </c>
      <c r="K312" s="134" t="s">
        <v>127</v>
      </c>
    </row>
    <row r="313" spans="1:11" s="75" customFormat="1" ht="41.25" customHeight="1" thickBot="1">
      <c r="A313" s="132">
        <v>43600</v>
      </c>
      <c r="B313" s="142" t="s">
        <v>139</v>
      </c>
      <c r="C313" s="134">
        <v>36239768812</v>
      </c>
      <c r="D313" s="135" t="str">
        <f>VLOOKUP($C312:$C$4969,$C$27:$D$4969,2,0)</f>
        <v>DRIELY CRISTINA DE ARAUJO SOUZA</v>
      </c>
      <c r="E313" s="136">
        <v>1006</v>
      </c>
      <c r="F313" s="137" t="str">
        <f>VLOOKUP($E313:$E$4969,'PLANO DE APLICAÇÃO'!$A$4:$B$1013,2,0)</f>
        <v>CUIDADOR SOCIAL</v>
      </c>
      <c r="G313" s="138">
        <v>1</v>
      </c>
      <c r="H313" s="72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>Recursos humanos (5)</v>
      </c>
      <c r="I313" s="139">
        <v>473.6</v>
      </c>
      <c r="J313" s="140">
        <v>43605</v>
      </c>
      <c r="K313" s="134" t="s">
        <v>127</v>
      </c>
    </row>
    <row r="314" spans="1:11" s="75" customFormat="1" ht="41.25" customHeight="1" thickBot="1">
      <c r="A314" s="132">
        <v>43600</v>
      </c>
      <c r="B314" s="142" t="s">
        <v>139</v>
      </c>
      <c r="C314" s="134">
        <v>22555165860</v>
      </c>
      <c r="D314" s="135" t="str">
        <f>VLOOKUP($C314:$C$4969,$C$27:$D$4969,2,0)</f>
        <v>EDNEA NUNES SILVA</v>
      </c>
      <c r="E314" s="136">
        <v>1009</v>
      </c>
      <c r="F314" s="137" t="str">
        <f>VLOOKUP($E314:$E$4969,'PLANO DE APLICAÇÃO'!$A$4:$B$1013,2,0)</f>
        <v>LAVANDERIA</v>
      </c>
      <c r="G314" s="138">
        <v>1</v>
      </c>
      <c r="H314" s="72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>Recursos humanos (5)</v>
      </c>
      <c r="I314" s="139">
        <v>473.6</v>
      </c>
      <c r="J314" s="140">
        <v>43605</v>
      </c>
      <c r="K314" s="134" t="s">
        <v>127</v>
      </c>
    </row>
    <row r="315" spans="1:11" s="75" customFormat="1" ht="41.25" customHeight="1" thickBot="1">
      <c r="A315" s="132">
        <v>43600</v>
      </c>
      <c r="B315" s="142" t="s">
        <v>139</v>
      </c>
      <c r="C315" s="134">
        <v>26257105862</v>
      </c>
      <c r="D315" s="135" t="str">
        <f>VLOOKUP($C314:$C$4969,$C$27:$D$4969,2,0)</f>
        <v>EDMA APARECIDA DIAS BERNABE</v>
      </c>
      <c r="E315" s="136">
        <v>1008</v>
      </c>
      <c r="F315" s="137" t="str">
        <f>VLOOKUP($E315:$E$4969,'PLANO DE APLICAÇÃO'!$A$4:$B$1013,2,0)</f>
        <v>AUXILIAR DE LIMPEZA</v>
      </c>
      <c r="G315" s="138">
        <v>1</v>
      </c>
      <c r="H315" s="72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>Recursos humanos (5)</v>
      </c>
      <c r="I315" s="139">
        <v>350</v>
      </c>
      <c r="J315" s="140">
        <v>43605</v>
      </c>
      <c r="K315" s="134" t="s">
        <v>127</v>
      </c>
    </row>
    <row r="316" spans="1:11" s="75" customFormat="1" ht="41.25" customHeight="1" thickBot="1">
      <c r="A316" s="132">
        <v>43600</v>
      </c>
      <c r="B316" s="142" t="s">
        <v>139</v>
      </c>
      <c r="C316" s="134">
        <v>14452577857</v>
      </c>
      <c r="D316" s="135" t="str">
        <f>VLOOKUP($C315:$C$4969,$C$27:$D$4969,2,0)</f>
        <v>ELAINE FARIA DA SILVA ASSIS</v>
      </c>
      <c r="E316" s="136">
        <v>1007</v>
      </c>
      <c r="F316" s="137" t="str">
        <f>VLOOKUP($E316:$E$4969,'PLANO DE APLICAÇÃO'!$A$4:$B$1013,2,0)</f>
        <v>COZINHEIRA</v>
      </c>
      <c r="G316" s="138">
        <v>1</v>
      </c>
      <c r="H316" s="72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>Recursos humanos (5)</v>
      </c>
      <c r="I316" s="139">
        <v>473.6</v>
      </c>
      <c r="J316" s="140">
        <v>43605</v>
      </c>
      <c r="K316" s="134" t="s">
        <v>127</v>
      </c>
    </row>
    <row r="317" spans="1:11" s="75" customFormat="1" ht="41.25" customHeight="1" thickBot="1">
      <c r="A317" s="132">
        <v>43600</v>
      </c>
      <c r="B317" s="142" t="s">
        <v>139</v>
      </c>
      <c r="C317" s="134">
        <v>21327926822</v>
      </c>
      <c r="D317" s="135" t="str">
        <f>VLOOKUP($C316:$C$4969,$C$27:$D$4969,2,0)</f>
        <v>ERICA DE PAULA SILVA CRISPIM</v>
      </c>
      <c r="E317" s="136">
        <v>1006</v>
      </c>
      <c r="F317" s="137" t="str">
        <f>VLOOKUP($E317:$E$4969,'PLANO DE APLICAÇÃO'!$A$4:$B$1013,2,0)</f>
        <v>CUIDADOR SOCIAL</v>
      </c>
      <c r="G317" s="138">
        <v>1</v>
      </c>
      <c r="H317" s="72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>Recursos humanos (5)</v>
      </c>
      <c r="I317" s="139">
        <v>473.6</v>
      </c>
      <c r="J317" s="140">
        <v>43605</v>
      </c>
      <c r="K317" s="134" t="s">
        <v>127</v>
      </c>
    </row>
    <row r="318" spans="1:11" s="75" customFormat="1" ht="41.25" customHeight="1" thickBot="1">
      <c r="A318" s="132">
        <v>43600</v>
      </c>
      <c r="B318" s="142" t="s">
        <v>139</v>
      </c>
      <c r="C318" s="134">
        <v>39284491843</v>
      </c>
      <c r="D318" s="135" t="str">
        <f>VLOOKUP($C317:$C$4969,$C$27:$D$4969,2,0)</f>
        <v>LARAIANI APARECIDA DE SOUZA BALAZS</v>
      </c>
      <c r="E318" s="136">
        <v>1006</v>
      </c>
      <c r="F318" s="137" t="str">
        <f>VLOOKUP($E318:$E$4969,'PLANO DE APLICAÇÃO'!$A$4:$B$1013,2,0)</f>
        <v>CUIDADOR SOCIAL</v>
      </c>
      <c r="G318" s="138">
        <v>1</v>
      </c>
      <c r="H318" s="72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>Recursos humanos (5)</v>
      </c>
      <c r="I318" s="139">
        <v>473.6</v>
      </c>
      <c r="J318" s="140">
        <v>43605</v>
      </c>
      <c r="K318" s="134" t="s">
        <v>127</v>
      </c>
    </row>
    <row r="319" spans="1:11" s="75" customFormat="1" ht="41.25" customHeight="1" thickBot="1">
      <c r="A319" s="132">
        <v>43600</v>
      </c>
      <c r="B319" s="142" t="s">
        <v>139</v>
      </c>
      <c r="C319" s="134">
        <v>32219947882</v>
      </c>
      <c r="D319" s="135" t="str">
        <f>VLOOKUP($C318:$C$4969,$C$27:$D$4969,2,0)</f>
        <v>MARIANA CRISTINA ALVES</v>
      </c>
      <c r="E319" s="136">
        <v>1006</v>
      </c>
      <c r="F319" s="137" t="str">
        <f>VLOOKUP($E319:$E$4969,'PLANO DE APLICAÇÃO'!$A$4:$B$1013,2,0)</f>
        <v>CUIDADOR SOCIAL</v>
      </c>
      <c r="G319" s="138">
        <v>1</v>
      </c>
      <c r="H319" s="72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>Recursos humanos (5)</v>
      </c>
      <c r="I319" s="139">
        <v>473.6</v>
      </c>
      <c r="J319" s="140">
        <v>43605</v>
      </c>
      <c r="K319" s="134" t="s">
        <v>127</v>
      </c>
    </row>
    <row r="320" spans="1:11" s="75" customFormat="1" ht="41.25" customHeight="1" thickBot="1">
      <c r="A320" s="132">
        <v>43600</v>
      </c>
      <c r="B320" s="142" t="s">
        <v>139</v>
      </c>
      <c r="C320" s="134">
        <v>6014818871</v>
      </c>
      <c r="D320" s="135" t="str">
        <f>VLOOKUP($C319:$C$4969,$C$27:$D$4969,2,0)</f>
        <v>MARIA DE LOURDES DOS SANTOS</v>
      </c>
      <c r="E320" s="136">
        <v>1009</v>
      </c>
      <c r="F320" s="137" t="str">
        <f>VLOOKUP($E320:$E$4969,'PLANO DE APLICAÇÃO'!$A$4:$B$1013,2,0)</f>
        <v>LAVANDERIA</v>
      </c>
      <c r="G320" s="138">
        <v>1</v>
      </c>
      <c r="H320" s="72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>Recursos humanos (5)</v>
      </c>
      <c r="I320" s="139">
        <v>473.6</v>
      </c>
      <c r="J320" s="140">
        <v>43605</v>
      </c>
      <c r="K320" s="134" t="s">
        <v>127</v>
      </c>
    </row>
    <row r="321" spans="1:11" s="75" customFormat="1" ht="41.25" customHeight="1" thickBot="1">
      <c r="A321" s="132">
        <v>43600</v>
      </c>
      <c r="B321" s="142" t="s">
        <v>139</v>
      </c>
      <c r="C321" s="134">
        <v>17538257845</v>
      </c>
      <c r="D321" s="135" t="str">
        <f>VLOOKUP($C320:$C$4969,$C$27:$D$4969,2,0)</f>
        <v>MARLI MENDONÇA</v>
      </c>
      <c r="E321" s="136">
        <v>1006</v>
      </c>
      <c r="F321" s="137" t="str">
        <f>VLOOKUP($E321:$E$4969,'PLANO DE APLICAÇÃO'!$A$4:$B$1013,2,0)</f>
        <v>CUIDADOR SOCIAL</v>
      </c>
      <c r="G321" s="138">
        <v>1</v>
      </c>
      <c r="H321" s="72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>Recursos humanos (5)</v>
      </c>
      <c r="I321" s="139">
        <v>473.6</v>
      </c>
      <c r="J321" s="140">
        <v>43605</v>
      </c>
      <c r="K321" s="134" t="s">
        <v>127</v>
      </c>
    </row>
    <row r="322" spans="1:11" s="75" customFormat="1" ht="41.25" customHeight="1" thickBot="1">
      <c r="A322" s="132">
        <v>43600</v>
      </c>
      <c r="B322" s="142" t="s">
        <v>139</v>
      </c>
      <c r="C322" s="134">
        <v>98467212500</v>
      </c>
      <c r="D322" s="135" t="str">
        <f>VLOOKUP($C321:$C$4969,$C$27:$D$4969,2,0)</f>
        <v>MARIUZETE SANTANA GOMES LEONARDO</v>
      </c>
      <c r="E322" s="136">
        <v>1006</v>
      </c>
      <c r="F322" s="137" t="str">
        <f>VLOOKUP($E322:$E$4969,'PLANO DE APLICAÇÃO'!$A$4:$B$1013,2,0)</f>
        <v>CUIDADOR SOCIAL</v>
      </c>
      <c r="G322" s="138">
        <v>1</v>
      </c>
      <c r="H322" s="72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>Recursos humanos (5)</v>
      </c>
      <c r="I322" s="139">
        <v>473.6</v>
      </c>
      <c r="J322" s="140">
        <v>43605</v>
      </c>
      <c r="K322" s="134" t="s">
        <v>127</v>
      </c>
    </row>
    <row r="323" spans="1:11" s="75" customFormat="1" ht="41.25" customHeight="1" thickBot="1">
      <c r="A323" s="132">
        <v>43600</v>
      </c>
      <c r="B323" s="142" t="s">
        <v>139</v>
      </c>
      <c r="C323" s="134">
        <v>21268132829</v>
      </c>
      <c r="D323" s="135" t="str">
        <f>VLOOKUP($C322:$C$4969,$C$27:$D$4969,2,0)</f>
        <v>MIRIA RODRIGUES DE BRITO</v>
      </c>
      <c r="E323" s="136">
        <v>1006</v>
      </c>
      <c r="F323" s="137" t="str">
        <f>VLOOKUP($E323:$E$4969,'PLANO DE APLICAÇÃO'!$A$4:$B$1013,2,0)</f>
        <v>CUIDADOR SOCIAL</v>
      </c>
      <c r="G323" s="138">
        <v>1</v>
      </c>
      <c r="H323" s="72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>Recursos humanos (5)</v>
      </c>
      <c r="I323" s="139">
        <v>473.6</v>
      </c>
      <c r="J323" s="140">
        <v>43605</v>
      </c>
      <c r="K323" s="134" t="s">
        <v>127</v>
      </c>
    </row>
    <row r="324" spans="1:11" s="75" customFormat="1" ht="41.25" customHeight="1" thickBot="1">
      <c r="A324" s="132">
        <v>43600</v>
      </c>
      <c r="B324" s="142" t="s">
        <v>139</v>
      </c>
      <c r="C324" s="134">
        <v>16219537858</v>
      </c>
      <c r="D324" s="135" t="str">
        <f>VLOOKUP($C323:$C$4969,$C$27:$D$4969,2,0)</f>
        <v>SANDRA APARECIDA MARCOLINO</v>
      </c>
      <c r="E324" s="136">
        <v>1001</v>
      </c>
      <c r="F324" s="137" t="str">
        <f>VLOOKUP($E324:$E$4969,'PLANO DE APLICAÇÃO'!$A$4:$B$1013,2,0)</f>
        <v>COORDENADOR TÉCNICO</v>
      </c>
      <c r="G324" s="138">
        <v>1</v>
      </c>
      <c r="H324" s="72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>Recursos humanos (5)</v>
      </c>
      <c r="I324" s="139">
        <v>855.31</v>
      </c>
      <c r="J324" s="140">
        <v>43605</v>
      </c>
      <c r="K324" s="134" t="s">
        <v>127</v>
      </c>
    </row>
    <row r="325" spans="1:11" s="75" customFormat="1" ht="41.25" customHeight="1" thickBot="1">
      <c r="A325" s="132">
        <v>43600</v>
      </c>
      <c r="B325" s="142" t="s">
        <v>139</v>
      </c>
      <c r="C325" s="134">
        <v>31023160854</v>
      </c>
      <c r="D325" s="135" t="str">
        <f>VLOOKUP($C324:$C$4969,$C$27:$D$4969,2,0)</f>
        <v>TATIANA IZABEL RANGEL THEODORO</v>
      </c>
      <c r="E325" s="136">
        <v>1006</v>
      </c>
      <c r="F325" s="137" t="str">
        <f>VLOOKUP($E325:$E$4969,'PLANO DE APLICAÇÃO'!$A$4:$B$1013,2,0)</f>
        <v>CUIDADOR SOCIAL</v>
      </c>
      <c r="G325" s="138">
        <v>1</v>
      </c>
      <c r="H325" s="72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>Recursos humanos (5)</v>
      </c>
      <c r="I325" s="139">
        <v>473.6</v>
      </c>
      <c r="J325" s="140">
        <v>43605</v>
      </c>
      <c r="K325" s="134" t="s">
        <v>127</v>
      </c>
    </row>
    <row r="326" spans="1:11" s="75" customFormat="1" ht="41.25" customHeight="1" thickBot="1">
      <c r="A326" s="132">
        <v>43601</v>
      </c>
      <c r="B326" s="142" t="s">
        <v>296</v>
      </c>
      <c r="C326" s="134">
        <v>47961628000117</v>
      </c>
      <c r="D326" s="135" t="str">
        <f>VLOOKUP($C325:$C$4969,$C$27:$D$4969,2,0)</f>
        <v>EMPRESA SÃO JOSE LTDA</v>
      </c>
      <c r="E326" s="136">
        <v>2001</v>
      </c>
      <c r="F326" s="137" t="str">
        <f>VLOOKUP($E326:$E$4969,'PLANO DE APLICAÇÃO'!$A$4:$B$1013,2,0)</f>
        <v>VALE TRANSPORTE</v>
      </c>
      <c r="G326" s="138">
        <v>1</v>
      </c>
      <c r="H326" s="72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>Recursos humanos (5)</v>
      </c>
      <c r="I326" s="139">
        <v>1805.48</v>
      </c>
      <c r="J326" s="140">
        <v>43605</v>
      </c>
      <c r="K326" s="141">
        <v>52008</v>
      </c>
    </row>
    <row r="327" spans="1:11" s="75" customFormat="1" ht="41.25" customHeight="1" thickBot="1">
      <c r="A327" s="132">
        <v>43605</v>
      </c>
      <c r="B327" s="142" t="s">
        <v>297</v>
      </c>
      <c r="C327" s="134">
        <v>16914547000132</v>
      </c>
      <c r="D327" s="135" t="str">
        <f>VLOOKUP($C326:$C$4969,$C$27:$D$4969,2,0)</f>
        <v>TATIANE ALVES ANTUNES ME</v>
      </c>
      <c r="E327" s="136">
        <v>4001</v>
      </c>
      <c r="F327" s="137" t="str">
        <f>VLOOKUP($E327:$E$4969,'PLANO DE APLICAÇÃO'!$A$4:$B$1013,2,0)</f>
        <v>GÊNEROS ALIMENTÍCIOS</v>
      </c>
      <c r="G327" s="138">
        <v>5</v>
      </c>
      <c r="H327" s="72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>Gêneros alimentícios</v>
      </c>
      <c r="I327" s="139">
        <v>60</v>
      </c>
      <c r="J327" s="140">
        <v>43607</v>
      </c>
      <c r="K327" s="141">
        <v>52201</v>
      </c>
    </row>
    <row r="328" spans="1:11" s="75" customFormat="1" ht="41.25" customHeight="1" thickBot="1">
      <c r="A328" s="132">
        <v>43605</v>
      </c>
      <c r="B328" s="142" t="s">
        <v>176</v>
      </c>
      <c r="C328" s="134">
        <v>40432544000147</v>
      </c>
      <c r="D328" s="135" t="e">
        <f ca="1">VLOOKUP($C327:$C$4969,$C$27:$D$4969,2,0)</f>
        <v>#VALUE!</v>
      </c>
      <c r="E328" s="136">
        <v>3003</v>
      </c>
      <c r="F328" s="137" t="str">
        <f>VLOOKUP($E328:$E$4969,'PLANO DE APLICAÇÃO'!$A$4:$B$1013,2,0)</f>
        <v>TELEFONE/INTERNET</v>
      </c>
      <c r="G328" s="138">
        <v>11</v>
      </c>
      <c r="H328" s="72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>Utilidades públicas (7)</v>
      </c>
      <c r="I328" s="139">
        <v>370.97</v>
      </c>
      <c r="J328" s="140">
        <v>43605</v>
      </c>
      <c r="K328" s="134" t="s">
        <v>127</v>
      </c>
    </row>
    <row r="329" spans="1:11" s="75" customFormat="1" ht="41.25" customHeight="1" thickBot="1">
      <c r="A329" s="132">
        <v>43606</v>
      </c>
      <c r="B329" s="142" t="s">
        <v>298</v>
      </c>
      <c r="C329" s="134">
        <v>74258039000140</v>
      </c>
      <c r="D329" s="135" t="str">
        <f>VLOOKUP($C328:$C$4969,$C$27:$D$4969,2,0)</f>
        <v>FRANGAZ COMERCIAL EIRELI</v>
      </c>
      <c r="E329" s="136">
        <v>4006</v>
      </c>
      <c r="F329" s="137" t="str">
        <f>VLOOKUP($E329:$E$4969,'PLANO DE APLICAÇÃO'!$A$4:$B$1013,2,0)</f>
        <v xml:space="preserve">GÁS </v>
      </c>
      <c r="G329" s="138">
        <v>11</v>
      </c>
      <c r="H329" s="72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>Utilidades públicas (7)</v>
      </c>
      <c r="I329" s="139">
        <v>940</v>
      </c>
      <c r="J329" s="140">
        <v>43615</v>
      </c>
      <c r="K329" s="141">
        <v>53003</v>
      </c>
    </row>
    <row r="330" spans="1:11" s="75" customFormat="1" ht="41.25" customHeight="1" thickBot="1">
      <c r="A330" s="132">
        <v>43607</v>
      </c>
      <c r="B330" s="142" t="s">
        <v>299</v>
      </c>
      <c r="C330" s="134">
        <v>65790610000181</v>
      </c>
      <c r="D330" s="135" t="str">
        <f>VLOOKUP($C329:$C$4969,$C$27:$D$4969,2,0)</f>
        <v>ABATEDOURO DE AVES CALIFORNIA LTDA</v>
      </c>
      <c r="E330" s="136">
        <v>4001</v>
      </c>
      <c r="F330" s="137" t="str">
        <f>VLOOKUP($E330:$E$4969,'PLANO DE APLICAÇÃO'!$A$4:$B$1013,2,0)</f>
        <v>GÊNEROS ALIMENTÍCIOS</v>
      </c>
      <c r="G330" s="138">
        <v>5</v>
      </c>
      <c r="H330" s="72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>Gêneros alimentícios</v>
      </c>
      <c r="I330" s="139">
        <v>646.45000000000005</v>
      </c>
      <c r="J330" s="140">
        <v>43615</v>
      </c>
      <c r="K330" s="141">
        <v>53001</v>
      </c>
    </row>
    <row r="331" spans="1:11" s="75" customFormat="1" ht="41.25" customHeight="1" thickBot="1">
      <c r="A331" s="132">
        <v>43608</v>
      </c>
      <c r="B331" s="142" t="s">
        <v>204</v>
      </c>
      <c r="C331" s="134">
        <v>16219537858</v>
      </c>
      <c r="D331" s="135" t="str">
        <f>VLOOKUP($C330:$C$4969,$C$27:$D$4969,2,0)</f>
        <v>SANDRA APARECIDA MARCOLINO</v>
      </c>
      <c r="E331" s="136">
        <v>1001</v>
      </c>
      <c r="F331" s="137" t="str">
        <f>VLOOKUP($E331:$E$4969,'PLANO DE APLICAÇÃO'!$A$4:$B$1013,2,0)</f>
        <v>COORDENADOR TÉCNICO</v>
      </c>
      <c r="G331" s="138">
        <v>1</v>
      </c>
      <c r="H331" s="72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>Recursos humanos (5)</v>
      </c>
      <c r="I331" s="139">
        <v>1454.26</v>
      </c>
      <c r="J331" s="140">
        <v>43605</v>
      </c>
      <c r="K331" s="134" t="s">
        <v>127</v>
      </c>
    </row>
    <row r="332" spans="1:11" s="75" customFormat="1" ht="41.25" customHeight="1" thickBot="1">
      <c r="A332" s="132">
        <v>43609</v>
      </c>
      <c r="B332" s="142" t="s">
        <v>300</v>
      </c>
      <c r="C332" s="134">
        <v>47961628000117</v>
      </c>
      <c r="D332" s="135" t="str">
        <f>VLOOKUP($C331:$C$4969,$C$27:$D$4969,2,0)</f>
        <v>EMPRESA SÃO JOSE LTDA</v>
      </c>
      <c r="E332" s="136">
        <v>2001</v>
      </c>
      <c r="F332" s="137" t="str">
        <f>VLOOKUP($E332:$E$4969,'PLANO DE APLICAÇÃO'!$A$4:$B$1013,2,0)</f>
        <v>VALE TRANSPORTE</v>
      </c>
      <c r="G332" s="138">
        <v>1</v>
      </c>
      <c r="H332" s="72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>Recursos humanos (5)</v>
      </c>
      <c r="I332" s="139">
        <v>167.9</v>
      </c>
      <c r="J332" s="140">
        <v>43615</v>
      </c>
      <c r="K332" s="141">
        <v>53002</v>
      </c>
    </row>
    <row r="333" spans="1:11" s="75" customFormat="1" ht="41.25" customHeight="1" thickBot="1">
      <c r="A333" s="132">
        <v>43615</v>
      </c>
      <c r="B333" s="142" t="s">
        <v>204</v>
      </c>
      <c r="C333" s="134">
        <v>98467212500</v>
      </c>
      <c r="D333" s="135" t="str">
        <f>VLOOKUP($C332:$C$4969,$C$27:$D$4969,2,0)</f>
        <v>MARIUZETE SANTANA GOMES LEONARDO</v>
      </c>
      <c r="E333" s="136">
        <v>1006</v>
      </c>
      <c r="F333" s="137" t="str">
        <f>VLOOKUP($E333:$E$4969,'PLANO DE APLICAÇÃO'!$A$4:$B$1013,2,0)</f>
        <v>CUIDADOR SOCIAL</v>
      </c>
      <c r="G333" s="138">
        <v>1</v>
      </c>
      <c r="H333" s="72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>Recursos humanos (5)</v>
      </c>
      <c r="I333" s="139">
        <v>961.93</v>
      </c>
      <c r="J333" s="140">
        <v>43615</v>
      </c>
      <c r="K333" s="134" t="s">
        <v>127</v>
      </c>
    </row>
    <row r="334" spans="1:11" s="75" customFormat="1" ht="41.25" customHeight="1" thickBot="1">
      <c r="A334" s="132">
        <v>43590</v>
      </c>
      <c r="B334" s="142" t="s">
        <v>301</v>
      </c>
      <c r="C334" s="134">
        <v>40432544000147</v>
      </c>
      <c r="D334" s="135" t="e">
        <f ca="1">VLOOKUP($C333:$C$4969,$C$27:$D$4969,2,0)</f>
        <v>#VALUE!</v>
      </c>
      <c r="E334" s="136">
        <v>3003</v>
      </c>
      <c r="F334" s="137" t="str">
        <f>VLOOKUP($E334:$E$4969,'PLANO DE APLICAÇÃO'!$A$4:$B$1013,2,0)</f>
        <v>TELEFONE/INTERNET</v>
      </c>
      <c r="G334" s="138">
        <v>11</v>
      </c>
      <c r="H334" s="72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>Utilidades públicas (7)</v>
      </c>
      <c r="I334" s="139">
        <v>41.93</v>
      </c>
      <c r="J334" s="140">
        <v>43608</v>
      </c>
      <c r="K334" s="141">
        <v>52301</v>
      </c>
    </row>
    <row r="335" spans="1:11" s="75" customFormat="1" ht="41.25" customHeight="1" thickBot="1">
      <c r="A335" s="132">
        <v>43616</v>
      </c>
      <c r="B335" s="142" t="s">
        <v>212</v>
      </c>
      <c r="C335" s="134" t="s">
        <v>167</v>
      </c>
      <c r="D335" s="135" t="s">
        <v>213</v>
      </c>
      <c r="E335" s="136">
        <v>1011</v>
      </c>
      <c r="F335" s="137" t="str">
        <f>VLOOKUP($E335:$E$4969,'PLANO DE APLICAÇÃO'!$A$4:$B$1013,2,0)</f>
        <v xml:space="preserve">ENCARGOS GERAIS </v>
      </c>
      <c r="G335" s="138">
        <v>1</v>
      </c>
      <c r="H335" s="72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>Recursos humanos (5)</v>
      </c>
      <c r="I335" s="139">
        <v>12.59</v>
      </c>
      <c r="J335" s="140">
        <v>43592</v>
      </c>
      <c r="K335" s="141">
        <v>50703</v>
      </c>
    </row>
    <row r="336" spans="1:11" s="75" customFormat="1" ht="41.25" customHeight="1" thickBot="1">
      <c r="A336" s="132">
        <v>43616</v>
      </c>
      <c r="B336" s="142" t="s">
        <v>212</v>
      </c>
      <c r="C336" s="134" t="s">
        <v>167</v>
      </c>
      <c r="D336" s="135" t="s">
        <v>213</v>
      </c>
      <c r="E336" s="136">
        <v>1011</v>
      </c>
      <c r="F336" s="137" t="str">
        <f>VLOOKUP($E336:$E$4969,'PLANO DE APLICAÇÃO'!$A$4:$B$1013,2,0)</f>
        <v xml:space="preserve">ENCARGOS GERAIS </v>
      </c>
      <c r="G336" s="138">
        <v>1</v>
      </c>
      <c r="H336" s="72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>Recursos humanos (5)</v>
      </c>
      <c r="I336" s="139">
        <v>710.14</v>
      </c>
      <c r="J336" s="140">
        <v>43605</v>
      </c>
      <c r="K336" s="141">
        <v>52001</v>
      </c>
    </row>
    <row r="337" spans="1:11" s="75" customFormat="1" ht="41.25" customHeight="1" thickBot="1">
      <c r="A337" s="132">
        <v>43616</v>
      </c>
      <c r="B337" s="142" t="s">
        <v>212</v>
      </c>
      <c r="C337" s="134" t="s">
        <v>167</v>
      </c>
      <c r="D337" s="135" t="s">
        <v>213</v>
      </c>
      <c r="E337" s="136">
        <v>1011</v>
      </c>
      <c r="F337" s="137" t="str">
        <f>VLOOKUP($E337:$E$4969,'PLANO DE APLICAÇÃO'!$A$4:$B$1013,2,0)</f>
        <v xml:space="preserve">ENCARGOS GERAIS </v>
      </c>
      <c r="G337" s="138">
        <v>1</v>
      </c>
      <c r="H337" s="72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>Recursos humanos (5)</v>
      </c>
      <c r="I337" s="139">
        <v>442.78</v>
      </c>
      <c r="J337" s="140">
        <v>43592</v>
      </c>
      <c r="K337" s="141">
        <v>50702</v>
      </c>
    </row>
    <row r="338" spans="1:11" s="75" customFormat="1" ht="41.25" customHeight="1" thickBot="1">
      <c r="A338" s="132">
        <v>43616</v>
      </c>
      <c r="B338" s="142" t="s">
        <v>139</v>
      </c>
      <c r="C338" s="134">
        <v>38110459897</v>
      </c>
      <c r="D338" s="135" t="str">
        <f>VLOOKUP($C337:$C$4969,$C$27:$D$4969,2,0)</f>
        <v>CARINA MONTEIRO DA SILVA</v>
      </c>
      <c r="E338" s="136">
        <v>1006</v>
      </c>
      <c r="F338" s="137" t="str">
        <f>VLOOKUP($E338:$E$4969,'PLANO DE APLICAÇÃO'!$A$4:$B$1013,2,0)</f>
        <v>CUIDADOR SOCIAL</v>
      </c>
      <c r="G338" s="138">
        <v>1</v>
      </c>
      <c r="H338" s="72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>Recursos humanos (5)</v>
      </c>
      <c r="I338" s="139">
        <v>710.14</v>
      </c>
      <c r="J338" s="140">
        <v>43621</v>
      </c>
      <c r="K338" s="134" t="s">
        <v>127</v>
      </c>
    </row>
    <row r="339" spans="1:11" s="75" customFormat="1" ht="41.25" customHeight="1" thickBot="1">
      <c r="A339" s="132">
        <v>43616</v>
      </c>
      <c r="B339" s="142" t="s">
        <v>139</v>
      </c>
      <c r="C339" s="134">
        <v>26257105862</v>
      </c>
      <c r="D339" s="135" t="str">
        <f>VLOOKUP($C338:$C$4969,$C$27:$D$4969,2,0)</f>
        <v>EDMA APARECIDA DIAS BERNABE</v>
      </c>
      <c r="E339" s="136">
        <v>1008</v>
      </c>
      <c r="F339" s="137" t="str">
        <f>VLOOKUP($E339:$E$4969,'PLANO DE APLICAÇÃO'!$A$4:$B$1013,2,0)</f>
        <v>AUXILIAR DE LIMPEZA</v>
      </c>
      <c r="G339" s="138">
        <v>1</v>
      </c>
      <c r="H339" s="72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>Recursos humanos (5)</v>
      </c>
      <c r="I339" s="139">
        <v>922.69</v>
      </c>
      <c r="J339" s="140">
        <v>43621</v>
      </c>
      <c r="K339" s="134" t="s">
        <v>127</v>
      </c>
    </row>
    <row r="340" spans="1:11" s="75" customFormat="1" ht="41.25" customHeight="1" thickBot="1">
      <c r="A340" s="132">
        <v>43616</v>
      </c>
      <c r="B340" s="142" t="s">
        <v>139</v>
      </c>
      <c r="C340" s="134">
        <v>34222681890</v>
      </c>
      <c r="D340" s="135" t="str">
        <f>VLOOKUP($C339:$C$4969,$C$27:$D$4969,2,0)</f>
        <v>DARCIELA KAIZER</v>
      </c>
      <c r="E340" s="136">
        <v>1006</v>
      </c>
      <c r="F340" s="137" t="str">
        <f>VLOOKUP($E340:$E$4969,'PLANO DE APLICAÇÃO'!$A$4:$B$1013,2,0)</f>
        <v>CUIDADOR SOCIAL</v>
      </c>
      <c r="G340" s="138">
        <v>1</v>
      </c>
      <c r="H340" s="72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>Recursos humanos (5)</v>
      </c>
      <c r="I340" s="139">
        <v>1054.3499999999999</v>
      </c>
      <c r="J340" s="140">
        <v>43621</v>
      </c>
      <c r="K340" s="134" t="s">
        <v>127</v>
      </c>
    </row>
    <row r="341" spans="1:11" s="75" customFormat="1" ht="41.25" customHeight="1" thickBot="1">
      <c r="A341" s="132">
        <v>43616</v>
      </c>
      <c r="B341" s="142" t="s">
        <v>139</v>
      </c>
      <c r="C341" s="134">
        <v>19829531600</v>
      </c>
      <c r="D341" s="135" t="str">
        <f>VLOOKUP($C340:$C$4969,$C$27:$D$4969,2,0)</f>
        <v>DONIZETE PATROCINIO DA COSTA</v>
      </c>
      <c r="E341" s="136">
        <v>1010</v>
      </c>
      <c r="F341" s="137" t="str">
        <f>VLOOKUP($E341:$E$4969,'PLANO DE APLICAÇÃO'!$A$4:$B$1013,2,0)</f>
        <v>MOTORISTA</v>
      </c>
      <c r="G341" s="138">
        <v>1</v>
      </c>
      <c r="H341" s="72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>Recursos humanos (5)</v>
      </c>
      <c r="I341" s="139">
        <v>1900.13</v>
      </c>
      <c r="J341" s="140">
        <v>43621</v>
      </c>
      <c r="K341" s="134" t="s">
        <v>127</v>
      </c>
    </row>
    <row r="342" spans="1:11" s="75" customFormat="1" ht="41.25" customHeight="1" thickBot="1">
      <c r="A342" s="132">
        <v>43616</v>
      </c>
      <c r="B342" s="142" t="s">
        <v>139</v>
      </c>
      <c r="C342" s="134">
        <v>36239768812</v>
      </c>
      <c r="D342" s="135" t="str">
        <f>VLOOKUP($C341:$C$4969,$C$27:$D$4969,2,0)</f>
        <v>DRIELY CRISTINA DE ARAUJO SOUZA</v>
      </c>
      <c r="E342" s="136">
        <v>1006</v>
      </c>
      <c r="F342" s="137" t="str">
        <f>VLOOKUP($E342:$E$4969,'PLANO DE APLICAÇÃO'!$A$4:$B$1013,2,0)</f>
        <v>CUIDADOR SOCIAL</v>
      </c>
      <c r="G342" s="138">
        <v>1</v>
      </c>
      <c r="H342" s="72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>Recursos humanos (5)</v>
      </c>
      <c r="I342" s="139">
        <v>765.23</v>
      </c>
      <c r="J342" s="140">
        <v>43621</v>
      </c>
      <c r="K342" s="134" t="s">
        <v>127</v>
      </c>
    </row>
    <row r="343" spans="1:11" s="75" customFormat="1" ht="41.25" customHeight="1" thickBot="1">
      <c r="A343" s="132">
        <v>43616</v>
      </c>
      <c r="B343" s="142" t="s">
        <v>139</v>
      </c>
      <c r="C343" s="134">
        <v>999781561</v>
      </c>
      <c r="D343" s="135" t="str">
        <f>VLOOKUP($C342:$C$4969,$C$27:$D$4969,2,0)</f>
        <v>GENI MARIA DIAS FURTADO</v>
      </c>
      <c r="E343" s="136">
        <v>1006</v>
      </c>
      <c r="F343" s="137" t="str">
        <f>VLOOKUP($E343:$E$4969,'PLANO DE APLICAÇÃO'!$A$4:$B$1013,2,0)</f>
        <v>CUIDADOR SOCIAL</v>
      </c>
      <c r="G343" s="138">
        <v>1</v>
      </c>
      <c r="H343" s="72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>Recursos humanos (5)</v>
      </c>
      <c r="I343" s="139">
        <v>1312.45</v>
      </c>
      <c r="J343" s="140">
        <v>43621</v>
      </c>
      <c r="K343" s="134" t="s">
        <v>127</v>
      </c>
    </row>
    <row r="344" spans="1:11" s="75" customFormat="1" ht="41.25" customHeight="1" thickBot="1">
      <c r="A344" s="132">
        <v>43616</v>
      </c>
      <c r="B344" s="142" t="s">
        <v>139</v>
      </c>
      <c r="C344" s="134">
        <v>27257770549</v>
      </c>
      <c r="D344" s="135" t="str">
        <f>VLOOKUP($C343:$C$4969,$C$27:$D$4969,2,0)</f>
        <v>GILSON MOREIRA</v>
      </c>
      <c r="E344" s="136">
        <v>1008</v>
      </c>
      <c r="F344" s="137" t="str">
        <f>VLOOKUP($E344:$E$4969,'PLANO DE APLICAÇÃO'!$A$4:$B$1013,2,0)</f>
        <v>AUXILIAR DE LIMPEZA</v>
      </c>
      <c r="G344" s="138">
        <v>1</v>
      </c>
      <c r="H344" s="72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>Recursos humanos (5)</v>
      </c>
      <c r="I344" s="139">
        <v>1346.31</v>
      </c>
      <c r="J344" s="140">
        <v>43621</v>
      </c>
      <c r="K344" s="134" t="s">
        <v>127</v>
      </c>
    </row>
    <row r="345" spans="1:11" s="75" customFormat="1" ht="41.25" customHeight="1" thickBot="1">
      <c r="A345" s="132">
        <v>43616</v>
      </c>
      <c r="B345" s="142" t="s">
        <v>139</v>
      </c>
      <c r="C345" s="134">
        <v>39284491843</v>
      </c>
      <c r="D345" s="135" t="str">
        <f>VLOOKUP($C344:$C$4969,$C$27:$D$4969,2,0)</f>
        <v>LARAIANI APARECIDA DE SOUZA BALAZS</v>
      </c>
      <c r="E345" s="136">
        <v>1006</v>
      </c>
      <c r="F345" s="137" t="str">
        <f>VLOOKUP($E345:$E$4969,'PLANO DE APLICAÇÃO'!$A$4:$B$1013,2,0)</f>
        <v>CUIDADOR SOCIAL</v>
      </c>
      <c r="G345" s="138">
        <v>1</v>
      </c>
      <c r="H345" s="72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>Recursos humanos (5)</v>
      </c>
      <c r="I345" s="139">
        <v>838.85</v>
      </c>
      <c r="J345" s="140">
        <v>43621</v>
      </c>
      <c r="K345" s="134" t="s">
        <v>127</v>
      </c>
    </row>
    <row r="346" spans="1:11" s="75" customFormat="1" ht="41.25" customHeight="1" thickBot="1">
      <c r="A346" s="132">
        <v>43616</v>
      </c>
      <c r="B346" s="142" t="s">
        <v>139</v>
      </c>
      <c r="C346" s="134">
        <v>42260454836</v>
      </c>
      <c r="D346" s="135" t="str">
        <f>VLOOKUP($C345:$C$4969,$C$27:$D$4969,2,0)</f>
        <v>LAURA CERVILHA DE FREITAS FERREIRA</v>
      </c>
      <c r="E346" s="136">
        <v>1004</v>
      </c>
      <c r="F346" s="137" t="str">
        <f>VLOOKUP($E346:$E$4969,'PLANO DE APLICAÇÃO'!$A$4:$B$1013,2,0)</f>
        <v>TERAPEUTA OCUPACIONAL</v>
      </c>
      <c r="G346" s="138">
        <v>1</v>
      </c>
      <c r="H346" s="72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>Recursos humanos (5)</v>
      </c>
      <c r="I346" s="139">
        <v>1199.27</v>
      </c>
      <c r="J346" s="140">
        <v>43621</v>
      </c>
      <c r="K346" s="134" t="s">
        <v>127</v>
      </c>
    </row>
    <row r="347" spans="1:11" s="75" customFormat="1" ht="41.25" customHeight="1" thickBot="1">
      <c r="A347" s="132">
        <v>43616</v>
      </c>
      <c r="B347" s="142" t="s">
        <v>139</v>
      </c>
      <c r="C347" s="134">
        <v>13881904867</v>
      </c>
      <c r="D347" s="135" t="str">
        <f>VLOOKUP($C346:$C$4969,$C$27:$D$4969,2,0)</f>
        <v>MARIA APARECIDA TAVEIRA CAU</v>
      </c>
      <c r="E347" s="136">
        <v>1007</v>
      </c>
      <c r="F347" s="137" t="str">
        <f>VLOOKUP($E347:$E$4969,'PLANO DE APLICAÇÃO'!$A$4:$B$1013,2,0)</f>
        <v>COZINHEIRA</v>
      </c>
      <c r="G347" s="138">
        <v>1</v>
      </c>
      <c r="H347" s="72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>Recursos humanos (5)</v>
      </c>
      <c r="I347" s="139">
        <v>45.17</v>
      </c>
      <c r="J347" s="140">
        <v>43621</v>
      </c>
      <c r="K347" s="134" t="s">
        <v>127</v>
      </c>
    </row>
    <row r="348" spans="1:11" s="75" customFormat="1" ht="41.25" customHeight="1" thickBot="1">
      <c r="A348" s="132">
        <v>43616</v>
      </c>
      <c r="B348" s="142" t="s">
        <v>139</v>
      </c>
      <c r="C348" s="134">
        <v>32219947882</v>
      </c>
      <c r="D348" s="135" t="str">
        <f>VLOOKUP($C347:$C$4969,$C$27:$D$4969,2,0)</f>
        <v>MARIANA CRISTINA ALVES</v>
      </c>
      <c r="E348" s="136">
        <v>1006</v>
      </c>
      <c r="F348" s="137" t="str">
        <f>VLOOKUP($E348:$E$4969,'PLANO DE APLICAÇÃO'!$A$4:$B$1013,2,0)</f>
        <v>CUIDADOR SOCIAL</v>
      </c>
      <c r="G348" s="138">
        <v>1</v>
      </c>
      <c r="H348" s="72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>Recursos humanos (5)</v>
      </c>
      <c r="I348" s="139">
        <v>787.81</v>
      </c>
      <c r="J348" s="140">
        <v>43621</v>
      </c>
      <c r="K348" s="134" t="s">
        <v>127</v>
      </c>
    </row>
    <row r="349" spans="1:11" s="75" customFormat="1" ht="41.25" customHeight="1" thickBot="1">
      <c r="A349" s="132">
        <v>43616</v>
      </c>
      <c r="B349" s="142" t="s">
        <v>139</v>
      </c>
      <c r="C349" s="134">
        <v>43065202859</v>
      </c>
      <c r="D349" s="135" t="str">
        <f>VLOOKUP($C348:$C$4969,$C$27:$D$4969,2,0)</f>
        <v>MARINA PONSE</v>
      </c>
      <c r="E349" s="136">
        <v>1003</v>
      </c>
      <c r="F349" s="137" t="str">
        <f>VLOOKUP($E349:$E$4969,'PLANO DE APLICAÇÃO'!$A$4:$B$1013,2,0)</f>
        <v>PSICÓLOGO</v>
      </c>
      <c r="G349" s="138">
        <v>1</v>
      </c>
      <c r="H349" s="72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>Recursos humanos (5)</v>
      </c>
      <c r="I349" s="139">
        <v>1745.04</v>
      </c>
      <c r="J349" s="140">
        <v>43621</v>
      </c>
      <c r="K349" s="134" t="s">
        <v>127</v>
      </c>
    </row>
    <row r="350" spans="1:11" s="75" customFormat="1" ht="41.25" customHeight="1" thickBot="1">
      <c r="A350" s="132">
        <v>43616</v>
      </c>
      <c r="B350" s="142" t="s">
        <v>139</v>
      </c>
      <c r="C350" s="134">
        <v>6014818871</v>
      </c>
      <c r="D350" s="135" t="str">
        <f>VLOOKUP($C349:$C$4969,$C$27:$D$4969,2,0)</f>
        <v>MARIA DE LOURDES DOS SANTOS</v>
      </c>
      <c r="E350" s="136">
        <v>1009</v>
      </c>
      <c r="F350" s="137" t="str">
        <f>VLOOKUP($E350:$E$4969,'PLANO DE APLICAÇÃO'!$A$4:$B$1013,2,0)</f>
        <v>LAVANDERIA</v>
      </c>
      <c r="G350" s="138">
        <v>1</v>
      </c>
      <c r="H350" s="72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>Recursos humanos (5)</v>
      </c>
      <c r="I350" s="139">
        <v>787.81</v>
      </c>
      <c r="J350" s="140">
        <v>43621</v>
      </c>
      <c r="K350" s="134" t="s">
        <v>127</v>
      </c>
    </row>
    <row r="351" spans="1:11" s="75" customFormat="1" ht="41.25" customHeight="1" thickBot="1">
      <c r="A351" s="132">
        <v>43616</v>
      </c>
      <c r="B351" s="142" t="s">
        <v>139</v>
      </c>
      <c r="C351" s="134">
        <v>8166830850</v>
      </c>
      <c r="D351" s="135" t="str">
        <f>VLOOKUP($C350:$C$4969,$C$27:$D$4969,2,0)</f>
        <v>MARISA DE SOUSA CAMPOS BARBOSA</v>
      </c>
      <c r="E351" s="136">
        <v>1008</v>
      </c>
      <c r="F351" s="137" t="str">
        <f>VLOOKUP($E351:$E$4969,'PLANO DE APLICAÇÃO'!$A$4:$B$1013,2,0)</f>
        <v>AUXILIAR DE LIMPEZA</v>
      </c>
      <c r="G351" s="138">
        <v>1</v>
      </c>
      <c r="H351" s="72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>Recursos humanos (5)</v>
      </c>
      <c r="I351" s="139">
        <v>44.02</v>
      </c>
      <c r="J351" s="140">
        <v>43621</v>
      </c>
      <c r="K351" s="134" t="s">
        <v>127</v>
      </c>
    </row>
    <row r="352" spans="1:11" s="75" customFormat="1" ht="41.25" customHeight="1" thickBot="1">
      <c r="A352" s="132">
        <v>43616</v>
      </c>
      <c r="B352" s="142" t="s">
        <v>139</v>
      </c>
      <c r="C352" s="134">
        <v>98467212500</v>
      </c>
      <c r="D352" s="135" t="str">
        <f>VLOOKUP($C351:$C$4969,$C$27:$D$4969,2,0)</f>
        <v>MARIUZETE SANTANA GOMES LEONARDO</v>
      </c>
      <c r="E352" s="136">
        <v>1006</v>
      </c>
      <c r="F352" s="137" t="str">
        <f>VLOOKUP($E352:$E$4969,'PLANO DE APLICAÇÃO'!$A$4:$B$1013,2,0)</f>
        <v>CUIDADOR SOCIAL</v>
      </c>
      <c r="G352" s="138">
        <v>1</v>
      </c>
      <c r="H352" s="72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>Recursos humanos (5)</v>
      </c>
      <c r="I352" s="139">
        <v>1006.39</v>
      </c>
      <c r="J352" s="140">
        <v>43621</v>
      </c>
      <c r="K352" s="134" t="s">
        <v>127</v>
      </c>
    </row>
    <row r="353" spans="1:11" s="75" customFormat="1" ht="41.25" customHeight="1" thickBot="1">
      <c r="A353" s="132">
        <v>43616</v>
      </c>
      <c r="B353" s="142" t="s">
        <v>139</v>
      </c>
      <c r="C353" s="134">
        <v>17538257845</v>
      </c>
      <c r="D353" s="135" t="str">
        <f>VLOOKUP($C352:$C$4969,$C$27:$D$4969,2,0)</f>
        <v>MARLI MENDONÇA</v>
      </c>
      <c r="E353" s="136">
        <v>1006</v>
      </c>
      <c r="F353" s="137" t="str">
        <f>VLOOKUP($E353:$E$4969,'PLANO DE APLICAÇÃO'!$A$4:$B$1013,2,0)</f>
        <v>CUIDADOR SOCIAL</v>
      </c>
      <c r="G353" s="138">
        <v>1</v>
      </c>
      <c r="H353" s="72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>Recursos humanos (5)</v>
      </c>
      <c r="I353" s="139">
        <v>776.52</v>
      </c>
      <c r="J353" s="140">
        <v>43621</v>
      </c>
      <c r="K353" s="134" t="s">
        <v>127</v>
      </c>
    </row>
    <row r="354" spans="1:11" s="75" customFormat="1" ht="41.25" customHeight="1" thickBot="1">
      <c r="A354" s="132">
        <v>43616</v>
      </c>
      <c r="B354" s="142" t="s">
        <v>139</v>
      </c>
      <c r="C354" s="134">
        <v>21268132829</v>
      </c>
      <c r="D354" s="135" t="str">
        <f>VLOOKUP($C353:$C$4969,$C$27:$D$4969,2,0)</f>
        <v>MIRIA RODRIGUES DE BRITO</v>
      </c>
      <c r="E354" s="136">
        <v>1006</v>
      </c>
      <c r="F354" s="137" t="str">
        <f>VLOOKUP($E354:$E$4969,'PLANO DE APLICAÇÃO'!$A$4:$B$1013,2,0)</f>
        <v>CUIDADOR SOCIAL</v>
      </c>
      <c r="G354" s="138">
        <v>1</v>
      </c>
      <c r="H354" s="72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>Recursos humanos (5)</v>
      </c>
      <c r="I354" s="139">
        <v>850.14</v>
      </c>
      <c r="J354" s="140">
        <v>43621</v>
      </c>
      <c r="K354" s="134" t="s">
        <v>127</v>
      </c>
    </row>
    <row r="355" spans="1:11" s="75" customFormat="1" ht="41.25" customHeight="1" thickBot="1">
      <c r="A355" s="132">
        <v>43616</v>
      </c>
      <c r="B355" s="142" t="s">
        <v>139</v>
      </c>
      <c r="C355" s="134">
        <v>5891067838</v>
      </c>
      <c r="D355" s="135" t="str">
        <f>VLOOKUP($C354:$C$4969,$C$27:$D$4969,2,0)</f>
        <v>MAURA GOMES MARTINIANO DE OLIVEIRA</v>
      </c>
      <c r="E355" s="136">
        <v>1002</v>
      </c>
      <c r="F355" s="137" t="str">
        <f>VLOOKUP($E355:$E$4969,'PLANO DE APLICAÇÃO'!$A$4:$B$1013,2,0)</f>
        <v>ASSISTENTE SOCIAL</v>
      </c>
      <c r="G355" s="138">
        <v>1</v>
      </c>
      <c r="H355" s="72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>Recursos humanos (5)</v>
      </c>
      <c r="I355" s="139">
        <v>2727.81</v>
      </c>
      <c r="J355" s="140">
        <v>43621</v>
      </c>
      <c r="K355" s="134" t="s">
        <v>127</v>
      </c>
    </row>
    <row r="356" spans="1:11" s="75" customFormat="1" ht="41.25" customHeight="1" thickBot="1">
      <c r="A356" s="132">
        <v>43616</v>
      </c>
      <c r="B356" s="142" t="s">
        <v>139</v>
      </c>
      <c r="C356" s="134">
        <v>4780767547</v>
      </c>
      <c r="D356" s="135" t="str">
        <f>VLOOKUP($C355:$C$4969,$C$27:$D$4969,2,0)</f>
        <v>ROSILENE CONCEIÇÃO DOS SANTOS</v>
      </c>
      <c r="E356" s="136">
        <v>1009</v>
      </c>
      <c r="F356" s="137" t="str">
        <f>VLOOKUP($E356:$E$4969,'PLANO DE APLICAÇÃO'!$A$4:$B$1013,2,0)</f>
        <v>LAVANDERIA</v>
      </c>
      <c r="G356" s="138">
        <v>1</v>
      </c>
      <c r="H356" s="72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>Recursos humanos (5)</v>
      </c>
      <c r="I356" s="139">
        <v>1346.31</v>
      </c>
      <c r="J356" s="140">
        <v>43621</v>
      </c>
      <c r="K356" s="134" t="s">
        <v>127</v>
      </c>
    </row>
    <row r="357" spans="1:11" s="75" customFormat="1" ht="41.25" customHeight="1" thickBot="1">
      <c r="A357" s="132">
        <v>43616</v>
      </c>
      <c r="B357" s="142" t="s">
        <v>139</v>
      </c>
      <c r="C357" s="134">
        <v>33313773842</v>
      </c>
      <c r="D357" s="135" t="str">
        <f>VLOOKUP($C356:$C$4969,$C$27:$D$4969,2,0)</f>
        <v>CARLA MARIA ALVARENGA</v>
      </c>
      <c r="E357" s="136">
        <v>1005</v>
      </c>
      <c r="F357" s="137" t="str">
        <f>VLOOKUP($E357:$E$4969,'PLANO DE APLICAÇÃO'!$A$4:$B$1013,2,0)</f>
        <v>AUXILIAR ADMINISTRATIVO</v>
      </c>
      <c r="G357" s="138">
        <v>1</v>
      </c>
      <c r="H357" s="72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>Recursos humanos (5)</v>
      </c>
      <c r="I357" s="139">
        <v>1603.99</v>
      </c>
      <c r="J357" s="140">
        <v>43621</v>
      </c>
      <c r="K357" s="134" t="s">
        <v>127</v>
      </c>
    </row>
    <row r="358" spans="1:11" s="75" customFormat="1" ht="41.25" customHeight="1" thickBot="1">
      <c r="A358" s="132">
        <v>43616</v>
      </c>
      <c r="B358" s="142" t="s">
        <v>139</v>
      </c>
      <c r="C358" s="134">
        <v>3508810577</v>
      </c>
      <c r="D358" s="135" t="str">
        <f>VLOOKUP($C357:$C$4969,$C$27:$D$4969,2,0)</f>
        <v>ANA PAULA MACHADO DOS SANTOS</v>
      </c>
      <c r="E358" s="136">
        <v>1006</v>
      </c>
      <c r="F358" s="137" t="str">
        <f>VLOOKUP($E358:$E$4969,'PLANO DE APLICAÇÃO'!$A$4:$B$1013,2,0)</f>
        <v>CUIDADOR SOCIAL</v>
      </c>
      <c r="G358" s="138">
        <v>1</v>
      </c>
      <c r="H358" s="72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>Recursos humanos (5)</v>
      </c>
      <c r="I358" s="139">
        <v>473.22</v>
      </c>
      <c r="J358" s="140">
        <v>43621</v>
      </c>
      <c r="K358" s="134" t="s">
        <v>127</v>
      </c>
    </row>
    <row r="359" spans="1:11" s="75" customFormat="1" ht="41.25" customHeight="1" thickBot="1">
      <c r="A359" s="132">
        <v>43616</v>
      </c>
      <c r="B359" s="142" t="s">
        <v>139</v>
      </c>
      <c r="C359" s="134">
        <v>31137795883</v>
      </c>
      <c r="D359" s="135" t="str">
        <f>VLOOKUP($C358:$C$4969,$C$27:$D$4969,2,0)</f>
        <v>ANA PAULA MARCOLINO</v>
      </c>
      <c r="E359" s="136">
        <v>1006</v>
      </c>
      <c r="F359" s="137" t="str">
        <f>VLOOKUP($E359:$E$4969,'PLANO DE APLICAÇÃO'!$A$4:$B$1013,2,0)</f>
        <v>CUIDADOR SOCIAL</v>
      </c>
      <c r="G359" s="138">
        <v>1</v>
      </c>
      <c r="H359" s="72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>Recursos humanos (5)</v>
      </c>
      <c r="I359" s="139">
        <v>1250.1199999999999</v>
      </c>
      <c r="J359" s="140">
        <v>43621</v>
      </c>
      <c r="K359" s="134" t="s">
        <v>127</v>
      </c>
    </row>
    <row r="360" spans="1:11" s="75" customFormat="1" ht="41.25" customHeight="1" thickBot="1">
      <c r="A360" s="132">
        <v>43616</v>
      </c>
      <c r="B360" s="142" t="s">
        <v>139</v>
      </c>
      <c r="C360" s="134">
        <v>4115424516</v>
      </c>
      <c r="D360" s="135" t="str">
        <f>VLOOKUP($C359:$C$4969,$C$27:$D$4969,2,0)</f>
        <v>ANA ZELIA SANTOS SILVA</v>
      </c>
      <c r="E360" s="136">
        <v>1008</v>
      </c>
      <c r="F360" s="137" t="str">
        <f>VLOOKUP($E360:$E$4969,'PLANO DE APLICAÇÃO'!$A$4:$B$1013,2,0)</f>
        <v>AUXILIAR DE LIMPEZA</v>
      </c>
      <c r="G360" s="138">
        <v>1</v>
      </c>
      <c r="H360" s="72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>Recursos humanos (5)</v>
      </c>
      <c r="I360" s="139">
        <v>1312.45</v>
      </c>
      <c r="J360" s="140">
        <v>43621</v>
      </c>
      <c r="K360" s="134" t="s">
        <v>127</v>
      </c>
    </row>
    <row r="361" spans="1:11" s="75" customFormat="1" ht="41.25" customHeight="1" thickBot="1">
      <c r="A361" s="132">
        <v>43616</v>
      </c>
      <c r="B361" s="142" t="s">
        <v>139</v>
      </c>
      <c r="C361" s="134">
        <v>14833799812</v>
      </c>
      <c r="D361" s="135" t="str">
        <f>VLOOKUP($C360:$C$4969,$C$27:$D$4969,2,0)</f>
        <v>ANGELA MARIA DE MOURA</v>
      </c>
      <c r="E361" s="136">
        <v>1006</v>
      </c>
      <c r="F361" s="137" t="str">
        <f>VLOOKUP($E361:$E$4969,'PLANO DE APLICAÇÃO'!$A$4:$B$1013,2,0)</f>
        <v>CUIDADOR SOCIAL</v>
      </c>
      <c r="G361" s="138">
        <v>1</v>
      </c>
      <c r="H361" s="72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>Recursos humanos (5)</v>
      </c>
      <c r="I361" s="139">
        <v>929.16</v>
      </c>
      <c r="J361" s="140">
        <v>43621</v>
      </c>
      <c r="K361" s="134" t="s">
        <v>127</v>
      </c>
    </row>
    <row r="362" spans="1:11" s="75" customFormat="1" ht="41.25" customHeight="1" thickBot="1">
      <c r="A362" s="132">
        <v>43616</v>
      </c>
      <c r="B362" s="142" t="s">
        <v>139</v>
      </c>
      <c r="C362" s="134">
        <v>14452577857</v>
      </c>
      <c r="D362" s="135" t="str">
        <f>VLOOKUP($C361:$C$4969,$C$27:$D$4969,2,0)</f>
        <v>ELAINE FARIA DA SILVA ASSIS</v>
      </c>
      <c r="E362" s="136">
        <v>1007</v>
      </c>
      <c r="F362" s="137" t="str">
        <f>VLOOKUP($E362:$E$4969,'PLANO DE APLICAÇÃO'!$A$4:$B$1013,2,0)</f>
        <v>COZINHEIRA</v>
      </c>
      <c r="G362" s="138">
        <v>1</v>
      </c>
      <c r="H362" s="72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>Recursos humanos (5)</v>
      </c>
      <c r="I362" s="139">
        <v>861.43</v>
      </c>
      <c r="J362" s="140">
        <v>43621</v>
      </c>
      <c r="K362" s="134" t="s">
        <v>127</v>
      </c>
    </row>
    <row r="363" spans="1:11" s="75" customFormat="1" ht="41.25" customHeight="1" thickBot="1">
      <c r="A363" s="132">
        <v>43616</v>
      </c>
      <c r="B363" s="142" t="s">
        <v>139</v>
      </c>
      <c r="C363" s="134">
        <v>21327926822</v>
      </c>
      <c r="D363" s="135" t="str">
        <f>VLOOKUP($C362:$C$4969,$C$27:$D$4969,2,0)</f>
        <v>ERICA DE PAULA SILVA CRISPIM</v>
      </c>
      <c r="E363" s="136">
        <v>1006</v>
      </c>
      <c r="F363" s="137" t="str">
        <f>VLOOKUP($E363:$E$4969,'PLANO DE APLICAÇÃO'!$A$4:$B$1013,2,0)</f>
        <v>CUIDADOR SOCIAL</v>
      </c>
      <c r="G363" s="138">
        <v>1</v>
      </c>
      <c r="H363" s="72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>Recursos humanos (5)</v>
      </c>
      <c r="I363" s="139">
        <v>725.14</v>
      </c>
      <c r="J363" s="140">
        <v>43621</v>
      </c>
      <c r="K363" s="134" t="s">
        <v>127</v>
      </c>
    </row>
    <row r="364" spans="1:11" s="75" customFormat="1" ht="41.25" customHeight="1" thickBot="1">
      <c r="A364" s="132">
        <v>43616</v>
      </c>
      <c r="B364" s="142" t="s">
        <v>139</v>
      </c>
      <c r="C364" s="134">
        <v>22555165860</v>
      </c>
      <c r="D364" s="135" t="str">
        <f>VLOOKUP($C363:$C$4969,$C$27:$D$4969,2,0)</f>
        <v>EDNEA NUNES SILVA</v>
      </c>
      <c r="E364" s="136">
        <v>1009</v>
      </c>
      <c r="F364" s="137" t="str">
        <f>VLOOKUP($E364:$E$4969,'PLANO DE APLICAÇÃO'!$A$4:$B$1013,2,0)</f>
        <v>LAVANDERIA</v>
      </c>
      <c r="G364" s="138">
        <v>1</v>
      </c>
      <c r="H364" s="72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>Recursos humanos (5)</v>
      </c>
      <c r="I364" s="139">
        <v>619.4</v>
      </c>
      <c r="J364" s="140">
        <v>43621</v>
      </c>
      <c r="K364" s="134" t="s">
        <v>127</v>
      </c>
    </row>
    <row r="365" spans="1:11" s="75" customFormat="1" ht="41.25" customHeight="1" thickBot="1">
      <c r="A365" s="132">
        <v>43616</v>
      </c>
      <c r="B365" s="142" t="s">
        <v>139</v>
      </c>
      <c r="C365" s="134">
        <v>35178367880</v>
      </c>
      <c r="D365" s="135" t="str">
        <f>VLOOKUP($C364:$C$4969,$C$27:$D$4969,2,0)</f>
        <v>ADRIANA FERREIRA DA SILVA</v>
      </c>
      <c r="E365" s="136">
        <v>1006</v>
      </c>
      <c r="F365" s="137" t="str">
        <f>VLOOKUP($E365:$E$4969,'PLANO DE APLICAÇÃO'!$A$4:$B$1013,2,0)</f>
        <v>CUIDADOR SOCIAL</v>
      </c>
      <c r="G365" s="138">
        <v>1</v>
      </c>
      <c r="H365" s="72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>Recursos humanos (5)</v>
      </c>
      <c r="I365" s="139">
        <v>838.85</v>
      </c>
      <c r="J365" s="140">
        <v>43621</v>
      </c>
      <c r="K365" s="134" t="s">
        <v>127</v>
      </c>
    </row>
    <row r="366" spans="1:11" s="75" customFormat="1" ht="41.25" customHeight="1" thickBot="1">
      <c r="A366" s="132">
        <v>43616</v>
      </c>
      <c r="B366" s="153" t="s">
        <v>139</v>
      </c>
      <c r="C366" s="134">
        <v>31023160854</v>
      </c>
      <c r="D366" s="135" t="str">
        <f>VLOOKUP($C365:$C$4969,$C$27:$D$4969,2,0)</f>
        <v>TATIANA IZABEL RANGEL THEODORO</v>
      </c>
      <c r="E366" s="136">
        <v>1006</v>
      </c>
      <c r="F366" s="137" t="str">
        <f>VLOOKUP($E366:$E$4969,'PLANO DE APLICAÇÃO'!$A$4:$B$1013,2,0)</f>
        <v>CUIDADOR SOCIAL</v>
      </c>
      <c r="G366" s="138">
        <v>1</v>
      </c>
      <c r="H366" s="72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>Recursos humanos (5)</v>
      </c>
      <c r="I366" s="139">
        <v>765.23</v>
      </c>
      <c r="J366" s="140">
        <v>43621</v>
      </c>
      <c r="K366" s="134" t="s">
        <v>127</v>
      </c>
    </row>
    <row r="367" spans="1:11" s="75" customFormat="1" ht="41.25" customHeight="1" thickBot="1">
      <c r="A367" s="132">
        <v>43590</v>
      </c>
      <c r="B367" s="154" t="s">
        <v>302</v>
      </c>
      <c r="C367" s="134">
        <v>40432544000147</v>
      </c>
      <c r="D367" s="135" t="e">
        <f ca="1">VLOOKUP($C365:$C$4969,$C$27:$D$4969,2,0)</f>
        <v>#VALUE!</v>
      </c>
      <c r="E367" s="136">
        <v>3003</v>
      </c>
      <c r="F367" s="137" t="str">
        <f>VLOOKUP($E367:$E$4969,'PLANO DE APLICAÇÃO'!$A$4:$B$1013,2,0)</f>
        <v>TELEFONE/INTERNET</v>
      </c>
      <c r="G367" s="138">
        <v>11</v>
      </c>
      <c r="H367" s="72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>Utilidades públicas (7)</v>
      </c>
      <c r="I367" s="139">
        <v>42.79</v>
      </c>
      <c r="J367" s="140">
        <v>43635</v>
      </c>
      <c r="K367" s="155" t="s">
        <v>303</v>
      </c>
    </row>
    <row r="368" spans="1:11" s="75" customFormat="1" ht="41.25" customHeight="1" thickBot="1">
      <c r="A368" s="132">
        <v>43593</v>
      </c>
      <c r="B368" s="154" t="s">
        <v>304</v>
      </c>
      <c r="C368" s="134">
        <v>2473645000177</v>
      </c>
      <c r="D368" s="135" t="str">
        <f>VLOOKUP($C367:$C$4969,$C$27:$D$4969,2,0)</f>
        <v>OSVALDO JOSE NEVES ME</v>
      </c>
      <c r="E368" s="136">
        <v>4002</v>
      </c>
      <c r="F368" s="137" t="str">
        <f>VLOOKUP($E368:$E$4969,'PLANO DE APLICAÇÃO'!$A$4:$B$1013,2,0)</f>
        <v>MATERIAL DE LIMPEZA E HIGIÊNE PESSOAL</v>
      </c>
      <c r="G368" s="138">
        <v>6</v>
      </c>
      <c r="H368" s="72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>Outros materiais de consumo</v>
      </c>
      <c r="I368" s="139">
        <v>75.599999999999994</v>
      </c>
      <c r="J368" s="140">
        <v>43621</v>
      </c>
      <c r="K368" s="155" t="s">
        <v>305</v>
      </c>
    </row>
    <row r="369" spans="1:12" s="75" customFormat="1" ht="41.25" customHeight="1" thickBot="1">
      <c r="A369" s="132">
        <v>43605</v>
      </c>
      <c r="B369" s="154" t="s">
        <v>306</v>
      </c>
      <c r="C369" s="134">
        <v>66989955000121</v>
      </c>
      <c r="D369" s="135" t="str">
        <f>VLOOKUP($C368:$C$4969,$C$27:$D$4969,2,0)</f>
        <v>SIND. EMP. A.C EMP. ED. COND. EMP. TUR. HOSP. FRANCA REGIÃO</v>
      </c>
      <c r="E369" s="136">
        <v>1011</v>
      </c>
      <c r="F369" s="137" t="str">
        <f>VLOOKUP($E369:$E$4969,'PLANO DE APLICAÇÃO'!$A$4:$B$1013,2,0)</f>
        <v xml:space="preserve">ENCARGOS GERAIS </v>
      </c>
      <c r="G369" s="138">
        <v>1</v>
      </c>
      <c r="H369" s="72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>Recursos humanos (5)</v>
      </c>
      <c r="I369" s="139">
        <v>476</v>
      </c>
      <c r="J369" s="140">
        <v>43621</v>
      </c>
      <c r="K369" s="155" t="s">
        <v>307</v>
      </c>
    </row>
    <row r="370" spans="1:12" s="75" customFormat="1" ht="41.25" customHeight="1" thickBot="1">
      <c r="A370" s="132">
        <v>43607</v>
      </c>
      <c r="B370" s="154" t="s">
        <v>308</v>
      </c>
      <c r="C370" s="134">
        <v>28882763000122</v>
      </c>
      <c r="D370" s="135" t="str">
        <f>VLOOKUP($C369:$C$4969,$C$27:$D$4969,2,0)</f>
        <v>FLAVIA MELO ASSESSORIA CONTABIL EIRELI ME</v>
      </c>
      <c r="E370" s="136">
        <v>3006</v>
      </c>
      <c r="F370" s="137" t="str">
        <f>VLOOKUP($E370:$E$4969,'PLANO DE APLICAÇÃO'!$A$4:$B$1013,2,0)</f>
        <v>ASSISTÊNCIA CONTÁBIL</v>
      </c>
      <c r="G370" s="138">
        <v>8</v>
      </c>
      <c r="H370" s="72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>Outros serviços de terceiros</v>
      </c>
      <c r="I370" s="139">
        <v>2843.3</v>
      </c>
      <c r="J370" s="140">
        <v>43621</v>
      </c>
      <c r="K370" s="155" t="s">
        <v>309</v>
      </c>
    </row>
    <row r="371" spans="1:12" s="75" customFormat="1" ht="41.25" customHeight="1" thickBot="1">
      <c r="A371" s="132">
        <v>43615</v>
      </c>
      <c r="B371" s="154" t="s">
        <v>310</v>
      </c>
      <c r="C371" s="134">
        <v>7314929000134</v>
      </c>
      <c r="D371" s="135" t="str">
        <f>VLOOKUP($C370:$C$4969,$C$27:$D$4969,2,0)</f>
        <v>C.AM BALDIN EPP</v>
      </c>
      <c r="E371" s="136">
        <v>4002</v>
      </c>
      <c r="F371" s="137" t="str">
        <f>VLOOKUP($E371:$E$4969,'PLANO DE APLICAÇÃO'!$A$4:$B$1013,2,0)</f>
        <v>MATERIAL DE LIMPEZA E HIGIÊNE PESSOAL</v>
      </c>
      <c r="G371" s="138">
        <v>6</v>
      </c>
      <c r="H371" s="72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>Outros materiais de consumo</v>
      </c>
      <c r="I371" s="139">
        <v>1740.3</v>
      </c>
      <c r="J371" s="140">
        <v>43635</v>
      </c>
      <c r="K371" s="155" t="s">
        <v>311</v>
      </c>
    </row>
    <row r="372" spans="1:12" s="103" customFormat="1" ht="41.25" customHeight="1" thickBot="1">
      <c r="A372" s="143">
        <v>43619</v>
      </c>
      <c r="B372" s="156" t="s">
        <v>312</v>
      </c>
      <c r="C372" s="145">
        <v>43776517000180</v>
      </c>
      <c r="D372" s="146" t="str">
        <f>VLOOKUP($C371:$C$4969,$C$27:$D$4969,2,0)</f>
        <v>SABESP</v>
      </c>
      <c r="E372" s="147">
        <v>3002</v>
      </c>
      <c r="F372" s="148" t="str">
        <f>VLOOKUP($E372:$E$4969,'PLANO DE APLICAÇÃO'!$A$4:$B$1013,2,0)</f>
        <v>ÁGUA E ESGOTO</v>
      </c>
      <c r="G372" s="149">
        <v>11</v>
      </c>
      <c r="H372" s="102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>Utilidades públicas (7)</v>
      </c>
      <c r="I372" s="150">
        <v>725.01</v>
      </c>
      <c r="J372" s="151">
        <v>43621</v>
      </c>
      <c r="K372" s="157" t="s">
        <v>127</v>
      </c>
    </row>
    <row r="373" spans="1:12" s="103" customFormat="1" ht="41.25" customHeight="1" thickBot="1">
      <c r="A373" s="143">
        <v>43619</v>
      </c>
      <c r="B373" s="156" t="s">
        <v>313</v>
      </c>
      <c r="C373" s="145">
        <v>43776517000180</v>
      </c>
      <c r="D373" s="146" t="str">
        <f>VLOOKUP($C372:$C$4969,$C$27:$D$4969,2,0)</f>
        <v>SABESP</v>
      </c>
      <c r="E373" s="147">
        <v>3002</v>
      </c>
      <c r="F373" s="148" t="str">
        <f>VLOOKUP($E373:$E$4969,'PLANO DE APLICAÇÃO'!$A$4:$B$1013,2,0)</f>
        <v>ÁGUA E ESGOTO</v>
      </c>
      <c r="G373" s="149">
        <v>11</v>
      </c>
      <c r="H373" s="102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>Utilidades públicas (7)</v>
      </c>
      <c r="I373" s="150">
        <v>480.73</v>
      </c>
      <c r="J373" s="151">
        <v>43621</v>
      </c>
      <c r="K373" s="157" t="s">
        <v>127</v>
      </c>
    </row>
    <row r="374" spans="1:12" s="103" customFormat="1" ht="41.25" customHeight="1" thickBot="1">
      <c r="A374" s="143">
        <v>43619</v>
      </c>
      <c r="B374" s="156" t="s">
        <v>314</v>
      </c>
      <c r="C374" s="145">
        <v>43776517000180</v>
      </c>
      <c r="D374" s="146" t="str">
        <f>VLOOKUP($C373:$C$4969,$C$27:$D$4969,2,0)</f>
        <v>SABESP</v>
      </c>
      <c r="E374" s="147">
        <v>3002</v>
      </c>
      <c r="F374" s="148" t="str">
        <f>VLOOKUP($E374:$E$4969,'PLANO DE APLICAÇÃO'!$A$4:$B$1013,2,0)</f>
        <v>ÁGUA E ESGOTO</v>
      </c>
      <c r="G374" s="149">
        <v>11</v>
      </c>
      <c r="H374" s="102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>Utilidades públicas (7)</v>
      </c>
      <c r="I374" s="150">
        <v>101.14</v>
      </c>
      <c r="J374" s="151">
        <v>43621</v>
      </c>
      <c r="K374" s="157" t="s">
        <v>127</v>
      </c>
    </row>
    <row r="375" spans="1:12" s="75" customFormat="1" ht="41.25" customHeight="1" thickBot="1">
      <c r="A375" s="132">
        <v>43619</v>
      </c>
      <c r="B375" s="154" t="s">
        <v>315</v>
      </c>
      <c r="C375" s="134">
        <v>7872399000301</v>
      </c>
      <c r="D375" s="135" t="str">
        <f>VLOOKUP($C374:$C$4969,$C$27:$D$4969,2,0)</f>
        <v>SUPERMERCADOS PATROCINIO E FILHOS LTDA</v>
      </c>
      <c r="E375" s="136">
        <v>4001</v>
      </c>
      <c r="F375" s="137" t="str">
        <f>VLOOKUP($E375:$E$4969,'PLANO DE APLICAÇÃO'!$A$4:$B$1013,2,0)</f>
        <v>GÊNEROS ALIMENTÍCIOS</v>
      </c>
      <c r="G375" s="138">
        <v>5</v>
      </c>
      <c r="H375" s="72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>Gêneros alimentícios</v>
      </c>
      <c r="I375" s="139">
        <v>2913.48</v>
      </c>
      <c r="J375" s="140">
        <v>43635</v>
      </c>
      <c r="K375" s="155" t="s">
        <v>316</v>
      </c>
    </row>
    <row r="376" spans="1:12" s="75" customFormat="1" ht="41.25" customHeight="1" thickBot="1">
      <c r="A376" s="132">
        <v>43619</v>
      </c>
      <c r="B376" s="154" t="s">
        <v>317</v>
      </c>
      <c r="C376" s="134">
        <v>10673394000100</v>
      </c>
      <c r="D376" s="135" t="str">
        <f>VLOOKUP($C375:$C$4969,$C$27:$D$4969,2,0)</f>
        <v>SYSPRODATA SISTEMA DE PROCESSAMENTO LTDA ME</v>
      </c>
      <c r="E376" s="136">
        <v>2002</v>
      </c>
      <c r="F376" s="137" t="str">
        <f>VLOOKUP($E376:$E$4969,'PLANO DE APLICAÇÃO'!$A$4:$B$1013,2,0)</f>
        <v>VALE ALIMENTAÇÃO</v>
      </c>
      <c r="G376" s="138">
        <v>1</v>
      </c>
      <c r="H376" s="72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>Recursos humanos (5)</v>
      </c>
      <c r="I376" s="139">
        <v>8291</v>
      </c>
      <c r="J376" s="140">
        <v>43635</v>
      </c>
      <c r="K376" s="155" t="s">
        <v>318</v>
      </c>
    </row>
    <row r="377" spans="1:12" s="75" customFormat="1" ht="41.25" customHeight="1" thickBot="1">
      <c r="A377" s="132">
        <v>43620</v>
      </c>
      <c r="B377" s="154" t="s">
        <v>319</v>
      </c>
      <c r="C377" s="134">
        <v>74298134000177</v>
      </c>
      <c r="D377" s="135" t="str">
        <f>VLOOKUP($C376:$C$4969,$C$27:$D$4969,2,0)</f>
        <v>ATTIVA COM. DE PROD. LIMPEZA E DESCARTAVEIS LTDA EPP</v>
      </c>
      <c r="E377" s="136">
        <v>4002</v>
      </c>
      <c r="F377" s="137" t="str">
        <f>VLOOKUP($E377:$E$4969,'PLANO DE APLICAÇÃO'!$A$4:$B$1013,2,0)</f>
        <v>MATERIAL DE LIMPEZA E HIGIÊNE PESSOAL</v>
      </c>
      <c r="G377" s="138">
        <v>6</v>
      </c>
      <c r="H377" s="72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>Outros materiais de consumo</v>
      </c>
      <c r="I377" s="139">
        <v>1219.5999999999999</v>
      </c>
      <c r="J377" s="140">
        <v>43635</v>
      </c>
      <c r="K377" s="155" t="s">
        <v>320</v>
      </c>
    </row>
    <row r="378" spans="1:12" s="75" customFormat="1" ht="41.25" customHeight="1" thickBot="1">
      <c r="A378" s="132">
        <v>43620</v>
      </c>
      <c r="B378" s="154" t="s">
        <v>321</v>
      </c>
      <c r="C378" s="134">
        <v>3508406000178</v>
      </c>
      <c r="D378" s="135" t="str">
        <f>VLOOKUP($C377:$C$4969,$C$27:$D$4969,2,0)</f>
        <v>M.M PAPELARIA DE FRANCA LTDA ME</v>
      </c>
      <c r="E378" s="136">
        <v>4003</v>
      </c>
      <c r="F378" s="137" t="str">
        <f>VLOOKUP($E378:$E$4969,'PLANO DE APLICAÇÃO'!$A$4:$B$1013,2,0)</f>
        <v>MATERIAL EDUCATIVO/PEDAGÓGICO/DIDÁTICO/EXPEDIENTE</v>
      </c>
      <c r="G378" s="138">
        <v>6</v>
      </c>
      <c r="H378" s="72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>Outros materiais de consumo</v>
      </c>
      <c r="I378" s="139">
        <v>346</v>
      </c>
      <c r="J378" s="140">
        <v>43621</v>
      </c>
      <c r="K378" s="155" t="s">
        <v>322</v>
      </c>
    </row>
    <row r="379" spans="1:12" s="75" customFormat="1" ht="41.25" customHeight="1" thickBot="1">
      <c r="A379" s="132">
        <v>43620</v>
      </c>
      <c r="B379" s="154" t="s">
        <v>323</v>
      </c>
      <c r="C379" s="134">
        <v>24896425002485</v>
      </c>
      <c r="D379" s="135" t="str">
        <f>VLOOKUP($C378:$C$4969,$C$27:$D$4969,2,0)</f>
        <v>LUIZ TONIN ATACADISTA E SUPERMERCADOS S.A</v>
      </c>
      <c r="E379" s="136">
        <v>4001</v>
      </c>
      <c r="F379" s="137" t="str">
        <f>VLOOKUP($E379:$E$4969,'PLANO DE APLICAÇÃO'!$A$4:$B$1013,2,0)</f>
        <v>GÊNEROS ALIMENTÍCIOS</v>
      </c>
      <c r="G379" s="138">
        <v>5</v>
      </c>
      <c r="H379" s="72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>Gêneros alimentícios</v>
      </c>
      <c r="I379" s="139">
        <v>1160.71</v>
      </c>
      <c r="J379" s="140">
        <v>43621</v>
      </c>
      <c r="K379" s="155" t="s">
        <v>324</v>
      </c>
    </row>
    <row r="380" spans="1:12" s="75" customFormat="1" ht="41.25" customHeight="1" thickBot="1">
      <c r="A380" s="132">
        <v>43622</v>
      </c>
      <c r="B380" s="154" t="s">
        <v>204</v>
      </c>
      <c r="C380" s="134">
        <v>21327926822</v>
      </c>
      <c r="D380" s="135" t="str">
        <f>VLOOKUP($C379:$C$4969,$C$27:$D$4969,2,0)</f>
        <v>ERICA DE PAULA SILVA CRISPIM</v>
      </c>
      <c r="E380" s="136">
        <v>1006</v>
      </c>
      <c r="F380" s="137" t="str">
        <f>VLOOKUP($E380:$E$4969,'PLANO DE APLICAÇÃO'!$A$4:$B$1013,2,0)</f>
        <v>CUIDADOR SOCIAL</v>
      </c>
      <c r="G380" s="138">
        <v>1</v>
      </c>
      <c r="H380" s="72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>Recursos humanos (5)</v>
      </c>
      <c r="I380" s="139">
        <v>1819.69</v>
      </c>
      <c r="J380" s="140">
        <v>43621</v>
      </c>
      <c r="K380" s="155" t="s">
        <v>127</v>
      </c>
    </row>
    <row r="381" spans="1:12" s="103" customFormat="1" ht="41.25" customHeight="1" thickBot="1">
      <c r="A381" s="143">
        <v>43550</v>
      </c>
      <c r="B381" s="156" t="s">
        <v>292</v>
      </c>
      <c r="C381" s="145">
        <v>61074175000138</v>
      </c>
      <c r="D381" s="146" t="str">
        <f>VLOOKUP($C380:$C$4969,$C$27:$D$4969,2,0)</f>
        <v>MAPFRE SEGUROS GERAIS S.A</v>
      </c>
      <c r="E381" s="147">
        <v>3004</v>
      </c>
      <c r="F381" s="148" t="str">
        <f>VLOOKUP($E381:$E$4969,'PLANO DE APLICAÇÃO'!$A$4:$B$1013,2,0)</f>
        <v>SEGUROS</v>
      </c>
      <c r="G381" s="149">
        <v>16</v>
      </c>
      <c r="H381" s="102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>Outras despesas</v>
      </c>
      <c r="I381" s="150">
        <v>674.48</v>
      </c>
      <c r="J381" s="151">
        <v>43621</v>
      </c>
      <c r="K381" s="157" t="s">
        <v>293</v>
      </c>
      <c r="L381" s="103" t="s">
        <v>325</v>
      </c>
    </row>
    <row r="382" spans="1:12" s="75" customFormat="1" ht="41.25" customHeight="1" thickBot="1">
      <c r="A382" s="132">
        <v>43628</v>
      </c>
      <c r="B382" s="154" t="s">
        <v>326</v>
      </c>
      <c r="C382" s="134">
        <v>33050196000188</v>
      </c>
      <c r="D382" s="135" t="str">
        <f>VLOOKUP($C382:$C$4969,$C$27:$D$4969,2,0)</f>
        <v>CPFL</v>
      </c>
      <c r="E382" s="136">
        <v>3001</v>
      </c>
      <c r="F382" s="137" t="str">
        <f>VLOOKUP($E382:$E$4969,'PLANO DE APLICAÇÃO'!$A$4:$B$1013,2,0)</f>
        <v>ENERGIA ELÉTRICA</v>
      </c>
      <c r="G382" s="138">
        <v>11</v>
      </c>
      <c r="H382" s="72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>Utilidades públicas (7)</v>
      </c>
      <c r="I382" s="139">
        <v>1960.38</v>
      </c>
      <c r="J382" s="140">
        <v>43644</v>
      </c>
      <c r="K382" s="155" t="s">
        <v>327</v>
      </c>
    </row>
    <row r="383" spans="1:12" s="75" customFormat="1" ht="41.25" customHeight="1" thickBot="1">
      <c r="A383" s="132">
        <v>43628</v>
      </c>
      <c r="B383" s="154" t="s">
        <v>328</v>
      </c>
      <c r="C383" s="134">
        <v>33050196000188</v>
      </c>
      <c r="D383" s="135" t="str">
        <f>VLOOKUP($C382:$C$4969,$C$27:$D$4969,2,0)</f>
        <v>CPFL</v>
      </c>
      <c r="E383" s="136">
        <v>3001</v>
      </c>
      <c r="F383" s="137" t="str">
        <f>VLOOKUP($E383:$E$4969,'PLANO DE APLICAÇÃO'!$A$4:$B$1013,2,0)</f>
        <v>ENERGIA ELÉTRICA</v>
      </c>
      <c r="G383" s="138">
        <v>11</v>
      </c>
      <c r="H383" s="72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>Utilidades públicas (7)</v>
      </c>
      <c r="I383" s="139">
        <v>77.66</v>
      </c>
      <c r="J383" s="140">
        <v>43635</v>
      </c>
      <c r="K383" s="155" t="s">
        <v>127</v>
      </c>
    </row>
    <row r="384" spans="1:12" s="75" customFormat="1" ht="41.25" customHeight="1" thickBot="1">
      <c r="A384" s="132">
        <v>43628</v>
      </c>
      <c r="B384" s="154" t="s">
        <v>329</v>
      </c>
      <c r="C384" s="134">
        <v>33050196000188</v>
      </c>
      <c r="D384" s="135" t="str">
        <f>VLOOKUP($C383:$C$4969,$C$27:$D$4969,2,0)</f>
        <v>CPFL</v>
      </c>
      <c r="E384" s="136">
        <v>3001</v>
      </c>
      <c r="F384" s="137" t="str">
        <f>VLOOKUP($E384:$E$4969,'PLANO DE APLICAÇÃO'!$A$4:$B$1013,2,0)</f>
        <v>ENERGIA ELÉTRICA</v>
      </c>
      <c r="G384" s="138">
        <v>11</v>
      </c>
      <c r="H384" s="72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>Utilidades públicas (7)</v>
      </c>
      <c r="I384" s="139">
        <v>2578.83</v>
      </c>
      <c r="J384" s="140">
        <v>43635</v>
      </c>
      <c r="K384" s="155" t="s">
        <v>127</v>
      </c>
    </row>
    <row r="385" spans="1:11" s="75" customFormat="1" ht="41.25" customHeight="1" thickBot="1">
      <c r="A385" s="132">
        <v>43629</v>
      </c>
      <c r="B385" s="154" t="s">
        <v>330</v>
      </c>
      <c r="C385" s="134">
        <v>2102498000129</v>
      </c>
      <c r="D385" s="135" t="str">
        <f>VLOOKUP($C384:$C$4969,$C$27:$D$4969,2,0)</f>
        <v>METROPOLITAN LIFE SEGUROS E PREVIDENCIA PRIVADA S.A</v>
      </c>
      <c r="E385" s="136">
        <v>3004</v>
      </c>
      <c r="F385" s="137" t="str">
        <f>VLOOKUP($E385:$E$4969,'PLANO DE APLICAÇÃO'!$A$4:$B$1013,2,0)</f>
        <v>SEGUROS</v>
      </c>
      <c r="G385" s="138">
        <v>16</v>
      </c>
      <c r="H385" s="72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>Outras despesas</v>
      </c>
      <c r="I385" s="139">
        <v>503.44</v>
      </c>
      <c r="J385" s="140">
        <v>43635</v>
      </c>
      <c r="K385" s="155" t="s">
        <v>331</v>
      </c>
    </row>
    <row r="386" spans="1:11" s="75" customFormat="1" ht="41.25" customHeight="1" thickBot="1">
      <c r="A386" s="132">
        <v>43631</v>
      </c>
      <c r="B386" s="154" t="s">
        <v>139</v>
      </c>
      <c r="C386" s="134">
        <v>32219947882</v>
      </c>
      <c r="D386" s="135" t="str">
        <f>VLOOKUP($C385:$C$4969,$C$27:$D$4969,2,0)</f>
        <v>MARIANA CRISTINA ALVES</v>
      </c>
      <c r="E386" s="136">
        <v>1006</v>
      </c>
      <c r="F386" s="137" t="str">
        <f>VLOOKUP($E386:$E$4969,'PLANO DE APLICAÇÃO'!$A$4:$B$1013,2,0)</f>
        <v>CUIDADOR SOCIAL</v>
      </c>
      <c r="G386" s="138">
        <v>1</v>
      </c>
      <c r="H386" s="72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>Recursos humanos (5)</v>
      </c>
      <c r="I386" s="139">
        <v>490.78</v>
      </c>
      <c r="J386" s="140">
        <v>43635</v>
      </c>
      <c r="K386" s="155" t="s">
        <v>127</v>
      </c>
    </row>
    <row r="387" spans="1:11" s="75" customFormat="1" ht="41.25" customHeight="1" thickBot="1">
      <c r="A387" s="132">
        <v>43631</v>
      </c>
      <c r="B387" s="154" t="s">
        <v>139</v>
      </c>
      <c r="C387" s="134">
        <v>6014818871</v>
      </c>
      <c r="D387" s="135" t="str">
        <f>VLOOKUP($C386:$C$4969,$C$27:$D$4969,2,0)</f>
        <v>MARIA DE LOURDES DOS SANTOS</v>
      </c>
      <c r="E387" s="136">
        <v>1009</v>
      </c>
      <c r="F387" s="137" t="str">
        <f>VLOOKUP($E387:$E$4969,'PLANO DE APLICAÇÃO'!$A$4:$B$1013,2,0)</f>
        <v>LAVANDERIA</v>
      </c>
      <c r="G387" s="138">
        <v>1</v>
      </c>
      <c r="H387" s="72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>Recursos humanos (5)</v>
      </c>
      <c r="I387" s="139">
        <v>490.78</v>
      </c>
      <c r="J387" s="140">
        <v>43635</v>
      </c>
      <c r="K387" s="155" t="s">
        <v>127</v>
      </c>
    </row>
    <row r="388" spans="1:11" s="75" customFormat="1" ht="41.25" customHeight="1" thickBot="1">
      <c r="A388" s="132">
        <v>43631</v>
      </c>
      <c r="B388" s="154" t="s">
        <v>139</v>
      </c>
      <c r="C388" s="134">
        <v>17538257845</v>
      </c>
      <c r="D388" s="135" t="str">
        <f>VLOOKUP($C387:$C$4969,$C$27:$D$4969,2,0)</f>
        <v>MARLI MENDONÇA</v>
      </c>
      <c r="E388" s="136">
        <v>1006</v>
      </c>
      <c r="F388" s="137" t="str">
        <f>VLOOKUP($E388:$E$4969,'PLANO DE APLICAÇÃO'!$A$4:$B$1013,2,0)</f>
        <v>CUIDADOR SOCIAL</v>
      </c>
      <c r="G388" s="138">
        <v>1</v>
      </c>
      <c r="H388" s="72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>Recursos humanos (5)</v>
      </c>
      <c r="I388" s="139">
        <v>490.78</v>
      </c>
      <c r="J388" s="140">
        <v>43635</v>
      </c>
      <c r="K388" s="155" t="s">
        <v>127</v>
      </c>
    </row>
    <row r="389" spans="1:11" s="75" customFormat="1" ht="41.25" customHeight="1" thickBot="1">
      <c r="A389" s="132">
        <v>43631</v>
      </c>
      <c r="B389" s="154" t="s">
        <v>139</v>
      </c>
      <c r="C389" s="134">
        <v>21268132829</v>
      </c>
      <c r="D389" s="135" t="str">
        <f>VLOOKUP($C388:$C$4969,$C$27:$D$4969,2,0)</f>
        <v>MIRIA RODRIGUES DE BRITO</v>
      </c>
      <c r="E389" s="136">
        <v>1006</v>
      </c>
      <c r="F389" s="137" t="str">
        <f>VLOOKUP($E389:$E$4969,'PLANO DE APLICAÇÃO'!$A$4:$B$1013,2,0)</f>
        <v>CUIDADOR SOCIAL</v>
      </c>
      <c r="G389" s="138">
        <v>1</v>
      </c>
      <c r="H389" s="72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>Recursos humanos (5)</v>
      </c>
      <c r="I389" s="139">
        <v>490.78</v>
      </c>
      <c r="J389" s="140">
        <v>43635</v>
      </c>
      <c r="K389" s="155" t="s">
        <v>127</v>
      </c>
    </row>
    <row r="390" spans="1:11" s="75" customFormat="1" ht="41.25" customHeight="1" thickBot="1">
      <c r="A390" s="132">
        <v>43631</v>
      </c>
      <c r="B390" s="154" t="s">
        <v>139</v>
      </c>
      <c r="C390" s="134">
        <v>38110459897</v>
      </c>
      <c r="D390" s="135" t="str">
        <f>VLOOKUP($C389:$C$4969,$C$27:$D$4969,2,0)</f>
        <v>CARINA MONTEIRO DA SILVA</v>
      </c>
      <c r="E390" s="136">
        <v>1006</v>
      </c>
      <c r="F390" s="137" t="str">
        <f>VLOOKUP($E390:$E$4969,'PLANO DE APLICAÇÃO'!$A$4:$B$1013,2,0)</f>
        <v>CUIDADOR SOCIAL</v>
      </c>
      <c r="G390" s="138">
        <v>1</v>
      </c>
      <c r="H390" s="72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>Recursos humanos (5)</v>
      </c>
      <c r="I390" s="139">
        <v>490.78</v>
      </c>
      <c r="J390" s="140">
        <v>43635</v>
      </c>
      <c r="K390" s="155" t="s">
        <v>127</v>
      </c>
    </row>
    <row r="391" spans="1:11" s="75" customFormat="1" ht="41.25" customHeight="1" thickBot="1">
      <c r="A391" s="132">
        <v>43631</v>
      </c>
      <c r="B391" s="154" t="s">
        <v>139</v>
      </c>
      <c r="C391" s="134">
        <v>32219947882</v>
      </c>
      <c r="D391" s="135" t="str">
        <f>VLOOKUP($C390:$C$4969,$C$27:$D$4969,2,0)</f>
        <v>MARIANA CRISTINA ALVES</v>
      </c>
      <c r="E391" s="136">
        <v>1006</v>
      </c>
      <c r="F391" s="137" t="str">
        <f>VLOOKUP($E391:$E$4969,'PLANO DE APLICAÇÃO'!$A$4:$B$1013,2,0)</f>
        <v>CUIDADOR SOCIAL</v>
      </c>
      <c r="G391" s="138">
        <v>1</v>
      </c>
      <c r="H391" s="72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>Recursos humanos (5)</v>
      </c>
      <c r="I391" s="139">
        <v>725.56</v>
      </c>
      <c r="J391" s="140">
        <v>43635</v>
      </c>
      <c r="K391" s="155" t="s">
        <v>127</v>
      </c>
    </row>
    <row r="392" spans="1:11" s="75" customFormat="1" ht="41.25" customHeight="1" thickBot="1">
      <c r="A392" s="132">
        <v>43631</v>
      </c>
      <c r="B392" s="154" t="s">
        <v>139</v>
      </c>
      <c r="C392" s="134">
        <v>14833799812</v>
      </c>
      <c r="D392" s="135" t="str">
        <f>VLOOKUP($C391:$C$4969,$C$27:$D$4969,2,0)</f>
        <v>ANGELA MARIA DE MOURA</v>
      </c>
      <c r="E392" s="136">
        <v>1006</v>
      </c>
      <c r="F392" s="137" t="str">
        <f>VLOOKUP($E392:$E$4969,'PLANO DE APLICAÇÃO'!$A$4:$B$1013,2,0)</f>
        <v>CUIDADOR SOCIAL</v>
      </c>
      <c r="G392" s="138">
        <v>1</v>
      </c>
      <c r="H392" s="72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>Recursos humanos (5)</v>
      </c>
      <c r="I392" s="139">
        <v>490.78</v>
      </c>
      <c r="J392" s="140">
        <v>43635</v>
      </c>
      <c r="K392" s="155" t="s">
        <v>127</v>
      </c>
    </row>
    <row r="393" spans="1:11" s="75" customFormat="1" ht="41.25" customHeight="1" thickBot="1">
      <c r="A393" s="132">
        <v>43631</v>
      </c>
      <c r="B393" s="154" t="s">
        <v>139</v>
      </c>
      <c r="C393" s="134">
        <v>36239768812</v>
      </c>
      <c r="D393" s="135" t="str">
        <f>VLOOKUP($C392:$C$4969,$C$27:$D$4969,2,0)</f>
        <v>DRIELY CRISTINA DE ARAUJO SOUZA</v>
      </c>
      <c r="E393" s="136">
        <v>1006</v>
      </c>
      <c r="F393" s="137" t="str">
        <f>VLOOKUP($E393:$E$4969,'PLANO DE APLICAÇÃO'!$A$4:$B$1013,2,0)</f>
        <v>CUIDADOR SOCIAL</v>
      </c>
      <c r="G393" s="138">
        <v>1</v>
      </c>
      <c r="H393" s="72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>Recursos humanos (5)</v>
      </c>
      <c r="I393" s="139">
        <v>490.78</v>
      </c>
      <c r="J393" s="140">
        <v>43635</v>
      </c>
      <c r="K393" s="155" t="s">
        <v>127</v>
      </c>
    </row>
    <row r="394" spans="1:11" s="75" customFormat="1" ht="41.25" customHeight="1" thickBot="1">
      <c r="A394" s="132">
        <v>43631</v>
      </c>
      <c r="B394" s="154" t="s">
        <v>139</v>
      </c>
      <c r="C394" s="134">
        <v>34222681890</v>
      </c>
      <c r="D394" s="135" t="str">
        <f>VLOOKUP($C393:$C$4969,$C$27:$D$4969,2,0)</f>
        <v>DARCIELA KAIZER</v>
      </c>
      <c r="E394" s="136">
        <v>1006</v>
      </c>
      <c r="F394" s="137" t="str">
        <f>VLOOKUP($E394:$E$4969,'PLANO DE APLICAÇÃO'!$A$4:$B$1013,2,0)</f>
        <v>CUIDADOR SOCIAL</v>
      </c>
      <c r="G394" s="138">
        <v>1</v>
      </c>
      <c r="H394" s="72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>Recursos humanos (5)</v>
      </c>
      <c r="I394" s="139">
        <v>490.78</v>
      </c>
      <c r="J394" s="140">
        <v>43635</v>
      </c>
      <c r="K394" s="155" t="s">
        <v>127</v>
      </c>
    </row>
    <row r="395" spans="1:11" s="75" customFormat="1" ht="41.25" customHeight="1" thickBot="1">
      <c r="A395" s="132">
        <v>43631</v>
      </c>
      <c r="B395" s="154" t="s">
        <v>139</v>
      </c>
      <c r="C395" s="134">
        <v>26257105862</v>
      </c>
      <c r="D395" s="135" t="str">
        <f>VLOOKUP($C394:$C$4969,$C$27:$D$4969,2,0)</f>
        <v>EDMA APARECIDA DIAS BERNABE</v>
      </c>
      <c r="E395" s="136">
        <v>1008</v>
      </c>
      <c r="F395" s="137" t="str">
        <f>VLOOKUP($E395:$E$4969,'PLANO DE APLICAÇÃO'!$A$4:$B$1013,2,0)</f>
        <v>AUXILIAR DE LIMPEZA</v>
      </c>
      <c r="G395" s="138">
        <v>1</v>
      </c>
      <c r="H395" s="72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>Recursos humanos (5)</v>
      </c>
      <c r="I395" s="139">
        <v>350</v>
      </c>
      <c r="J395" s="140">
        <v>43635</v>
      </c>
      <c r="K395" s="155" t="s">
        <v>127</v>
      </c>
    </row>
    <row r="396" spans="1:11" s="75" customFormat="1" ht="41.25" customHeight="1" thickBot="1">
      <c r="A396" s="132">
        <v>43631</v>
      </c>
      <c r="B396" s="154" t="s">
        <v>139</v>
      </c>
      <c r="C396" s="134">
        <v>22555165860</v>
      </c>
      <c r="D396" s="135" t="str">
        <f>VLOOKUP($C395:$C$4969,$C$27:$D$4969,2,0)</f>
        <v>EDNEA NUNES SILVA</v>
      </c>
      <c r="E396" s="136">
        <v>1009</v>
      </c>
      <c r="F396" s="137" t="str">
        <f>VLOOKUP($E396:$E$4969,'PLANO DE APLICAÇÃO'!$A$4:$B$1013,2,0)</f>
        <v>LAVANDERIA</v>
      </c>
      <c r="G396" s="138">
        <v>1</v>
      </c>
      <c r="H396" s="72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>Recursos humanos (5)</v>
      </c>
      <c r="I396" s="139">
        <v>490.78</v>
      </c>
      <c r="J396" s="140">
        <v>43635</v>
      </c>
      <c r="K396" s="155" t="s">
        <v>127</v>
      </c>
    </row>
    <row r="397" spans="1:11" s="75" customFormat="1" ht="41.25" customHeight="1" thickBot="1">
      <c r="A397" s="132">
        <v>43631</v>
      </c>
      <c r="B397" s="154" t="s">
        <v>139</v>
      </c>
      <c r="C397" s="134">
        <v>14452577857</v>
      </c>
      <c r="D397" s="135" t="str">
        <f>VLOOKUP($C396:$C$4969,$C$27:$D$4969,2,0)</f>
        <v>ELAINE FARIA DA SILVA ASSIS</v>
      </c>
      <c r="E397" s="136">
        <v>1007</v>
      </c>
      <c r="F397" s="137" t="str">
        <f>VLOOKUP($E397:$E$4969,'PLANO DE APLICAÇÃO'!$A$4:$B$1013,2,0)</f>
        <v>COZINHEIRA</v>
      </c>
      <c r="G397" s="138">
        <v>1</v>
      </c>
      <c r="H397" s="72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>Recursos humanos (5)</v>
      </c>
      <c r="I397" s="139">
        <v>490.78</v>
      </c>
      <c r="J397" s="140">
        <v>43635</v>
      </c>
      <c r="K397" s="155" t="s">
        <v>127</v>
      </c>
    </row>
    <row r="398" spans="1:11" s="75" customFormat="1" ht="41.25" customHeight="1" thickBot="1">
      <c r="A398" s="132">
        <v>43631</v>
      </c>
      <c r="B398" s="154" t="s">
        <v>139</v>
      </c>
      <c r="C398" s="134">
        <v>39284491843</v>
      </c>
      <c r="D398" s="135" t="str">
        <f>VLOOKUP($C397:$C$4969,$C$27:$D$4969,2,0)</f>
        <v>LARAIANI APARECIDA DE SOUZA BALAZS</v>
      </c>
      <c r="E398" s="136">
        <v>1006</v>
      </c>
      <c r="F398" s="137" t="str">
        <f>VLOOKUP($E398:$E$4969,'PLANO DE APLICAÇÃO'!$A$4:$B$1013,2,0)</f>
        <v>CUIDADOR SOCIAL</v>
      </c>
      <c r="G398" s="138">
        <v>1</v>
      </c>
      <c r="H398" s="72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>Recursos humanos (5)</v>
      </c>
      <c r="I398" s="139">
        <v>490.78</v>
      </c>
      <c r="J398" s="140">
        <v>43635</v>
      </c>
      <c r="K398" s="155" t="s">
        <v>127</v>
      </c>
    </row>
    <row r="399" spans="1:11" s="75" customFormat="1" ht="41.25" customHeight="1" thickBot="1">
      <c r="A399" s="132">
        <v>43631</v>
      </c>
      <c r="B399" s="154" t="s">
        <v>139</v>
      </c>
      <c r="C399" s="134">
        <v>13881904867</v>
      </c>
      <c r="D399" s="135" t="str">
        <f>VLOOKUP($C398:$C$4969,$C$27:$D$4969,2,0)</f>
        <v>MARIA APARECIDA TAVEIRA CAU</v>
      </c>
      <c r="E399" s="136">
        <v>1007</v>
      </c>
      <c r="F399" s="137" t="str">
        <f>VLOOKUP($E399:$E$4969,'PLANO DE APLICAÇÃO'!$A$4:$B$1013,2,0)</f>
        <v>COZINHEIRA</v>
      </c>
      <c r="G399" s="138">
        <v>1</v>
      </c>
      <c r="H399" s="72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>Recursos humanos (5)</v>
      </c>
      <c r="I399" s="139">
        <v>150</v>
      </c>
      <c r="J399" s="140">
        <v>43635</v>
      </c>
      <c r="K399" s="155" t="s">
        <v>127</v>
      </c>
    </row>
    <row r="400" spans="1:11" s="75" customFormat="1" ht="41.25" customHeight="1" thickBot="1">
      <c r="A400" s="132">
        <v>43631</v>
      </c>
      <c r="B400" s="154" t="s">
        <v>139</v>
      </c>
      <c r="C400" s="134">
        <v>3508810577</v>
      </c>
      <c r="D400" s="135" t="str">
        <f>VLOOKUP($C399:$C$4969,$C$27:$D$4969,2,0)</f>
        <v>ANA PAULA MACHADO DOS SANTOS</v>
      </c>
      <c r="E400" s="136">
        <v>1006</v>
      </c>
      <c r="F400" s="137" t="str">
        <f>VLOOKUP($E400:$E$4969,'PLANO DE APLICAÇÃO'!$A$4:$B$1013,2,0)</f>
        <v>CUIDADOR SOCIAL</v>
      </c>
      <c r="G400" s="138">
        <v>1</v>
      </c>
      <c r="H400" s="72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>Recursos humanos (5)</v>
      </c>
      <c r="I400" s="139">
        <v>490.78</v>
      </c>
      <c r="J400" s="140">
        <v>43635</v>
      </c>
      <c r="K400" s="155" t="s">
        <v>127</v>
      </c>
    </row>
    <row r="401" spans="1:12" s="75" customFormat="1" ht="41.25" customHeight="1" thickBot="1">
      <c r="A401" s="132">
        <v>43631</v>
      </c>
      <c r="B401" s="154" t="s">
        <v>139</v>
      </c>
      <c r="C401" s="134">
        <v>35178367880</v>
      </c>
      <c r="D401" s="135" t="str">
        <f>VLOOKUP($C400:$C$4969,$C$27:$D$4969,2,0)</f>
        <v>ADRIANA FERREIRA DA SILVA</v>
      </c>
      <c r="E401" s="136">
        <v>1006</v>
      </c>
      <c r="F401" s="137" t="str">
        <f>VLOOKUP($E401:$E$4969,'PLANO DE APLICAÇÃO'!$A$4:$B$1013,2,0)</f>
        <v>CUIDADOR SOCIAL</v>
      </c>
      <c r="G401" s="138">
        <v>1</v>
      </c>
      <c r="H401" s="72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>Recursos humanos (5)</v>
      </c>
      <c r="I401" s="139">
        <v>490.78</v>
      </c>
      <c r="J401" s="140">
        <v>43635</v>
      </c>
      <c r="K401" s="155" t="s">
        <v>127</v>
      </c>
    </row>
    <row r="402" spans="1:12" s="75" customFormat="1" ht="41.25" customHeight="1" thickBot="1">
      <c r="A402" s="132">
        <v>43631</v>
      </c>
      <c r="B402" s="154" t="s">
        <v>139</v>
      </c>
      <c r="C402" s="134">
        <v>31023160854</v>
      </c>
      <c r="D402" s="135" t="str">
        <f>VLOOKUP($C401:$C$4969,$C$27:$D$4969,2,0)</f>
        <v>TATIANA IZABEL RANGEL THEODORO</v>
      </c>
      <c r="E402" s="136">
        <v>1006</v>
      </c>
      <c r="F402" s="137" t="str">
        <f>VLOOKUP($E402:$E$4969,'PLANO DE APLICAÇÃO'!$A$4:$B$1013,2,0)</f>
        <v>CUIDADOR SOCIAL</v>
      </c>
      <c r="G402" s="138">
        <v>1</v>
      </c>
      <c r="H402" s="72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>Recursos humanos (5)</v>
      </c>
      <c r="I402" s="139">
        <v>490.78</v>
      </c>
      <c r="J402" s="140">
        <v>43635</v>
      </c>
      <c r="K402" s="155" t="s">
        <v>127</v>
      </c>
    </row>
    <row r="403" spans="1:12" s="75" customFormat="1" ht="41.25" customHeight="1" thickBot="1">
      <c r="A403" s="132">
        <v>43631</v>
      </c>
      <c r="B403" s="154" t="s">
        <v>332</v>
      </c>
      <c r="C403" s="134">
        <v>74258039000140</v>
      </c>
      <c r="D403" s="135" t="str">
        <f>VLOOKUP($C401:$C$4969,$C$27:$D$4969,2,0)</f>
        <v>FRANGAZ COMERCIAL EIRELI</v>
      </c>
      <c r="E403" s="136">
        <v>4006</v>
      </c>
      <c r="F403" s="137" t="str">
        <f>VLOOKUP($E403:$E$4969,'PLANO DE APLICAÇÃO'!$A$4:$B$1013,2,0)</f>
        <v xml:space="preserve">GÁS </v>
      </c>
      <c r="G403" s="138">
        <v>11</v>
      </c>
      <c r="H403" s="72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>Utilidades públicas (7)</v>
      </c>
      <c r="I403" s="139">
        <v>940</v>
      </c>
      <c r="J403" s="140">
        <v>43635</v>
      </c>
      <c r="K403" s="155" t="s">
        <v>333</v>
      </c>
    </row>
    <row r="404" spans="1:12" s="75" customFormat="1" ht="41.25" customHeight="1" thickBot="1">
      <c r="A404" s="132">
        <v>43633</v>
      </c>
      <c r="B404" s="154" t="s">
        <v>334</v>
      </c>
      <c r="C404" s="134">
        <v>47961628000117</v>
      </c>
      <c r="D404" s="135" t="str">
        <f>VLOOKUP($C403:$C$4969,$C$27:$D$4969,2,0)</f>
        <v>EMPRESA SÃO JOSE LTDA</v>
      </c>
      <c r="E404" s="136">
        <v>2001</v>
      </c>
      <c r="F404" s="137" t="str">
        <f>VLOOKUP($E404:$E$4969,'PLANO DE APLICAÇÃO'!$A$4:$B$1013,2,0)</f>
        <v>VALE TRANSPORTE</v>
      </c>
      <c r="G404" s="138">
        <v>1</v>
      </c>
      <c r="H404" s="72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>Recursos humanos (5)</v>
      </c>
      <c r="I404" s="139">
        <v>1805.48</v>
      </c>
      <c r="J404" s="140">
        <v>43635</v>
      </c>
      <c r="K404" s="155" t="s">
        <v>335</v>
      </c>
    </row>
    <row r="405" spans="1:12" s="75" customFormat="1" ht="41.25" customHeight="1" thickBot="1">
      <c r="A405" s="132">
        <v>43643</v>
      </c>
      <c r="B405" s="154" t="s">
        <v>204</v>
      </c>
      <c r="C405" s="134">
        <v>4780767547</v>
      </c>
      <c r="D405" s="135" t="str">
        <f>VLOOKUP($C404:$C$4969,$C$27:$D$4969,2,0)</f>
        <v>ROSILENE CONCEIÇÃO DOS SANTOS</v>
      </c>
      <c r="E405" s="136">
        <v>1009</v>
      </c>
      <c r="F405" s="137" t="str">
        <f>VLOOKUP($E405:$E$4969,'PLANO DE APLICAÇÃO'!$A$4:$B$1013,2,0)</f>
        <v>LAVANDERIA</v>
      </c>
      <c r="G405" s="138">
        <v>1</v>
      </c>
      <c r="H405" s="72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>Recursos humanos (5)</v>
      </c>
      <c r="I405" s="139">
        <v>1781.75</v>
      </c>
      <c r="J405" s="140">
        <v>43643</v>
      </c>
      <c r="K405" s="155" t="s">
        <v>127</v>
      </c>
    </row>
    <row r="406" spans="1:12" s="75" customFormat="1" ht="41.25" customHeight="1" thickBot="1">
      <c r="A406" s="132">
        <v>43646</v>
      </c>
      <c r="B406" s="154" t="s">
        <v>212</v>
      </c>
      <c r="C406" s="134" t="s">
        <v>167</v>
      </c>
      <c r="D406" s="135" t="s">
        <v>213</v>
      </c>
      <c r="E406" s="136">
        <v>1011</v>
      </c>
      <c r="F406" s="137" t="str">
        <f>VLOOKUP($E406:$E$4969,'PLANO DE APLICAÇÃO'!$A$4:$B$1013,2,0)</f>
        <v xml:space="preserve">ENCARGOS GERAIS </v>
      </c>
      <c r="G406" s="138">
        <v>1</v>
      </c>
      <c r="H406" s="72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>Recursos humanos (5)</v>
      </c>
      <c r="I406" s="139">
        <v>305.39999999999998</v>
      </c>
      <c r="J406" s="140">
        <v>43621</v>
      </c>
      <c r="K406" s="155" t="s">
        <v>336</v>
      </c>
    </row>
    <row r="407" spans="1:12" s="103" customFormat="1" ht="41.25" customHeight="1" thickBot="1">
      <c r="A407" s="143">
        <v>43545</v>
      </c>
      <c r="B407" s="156" t="s">
        <v>337</v>
      </c>
      <c r="C407" s="145">
        <v>61198164000160</v>
      </c>
      <c r="D407" s="146" t="str">
        <f>VLOOKUP($C406:$C$4969,$C$27:$D$4969,2,0)</f>
        <v>PORTO SEGURO COMPANHIA DE SEGUROS GERAIS</v>
      </c>
      <c r="E407" s="147">
        <v>3004</v>
      </c>
      <c r="F407" s="148" t="str">
        <f>VLOOKUP($E407:$E$4969,'PLANO DE APLICAÇÃO'!$A$4:$B$1013,2,0)</f>
        <v>SEGUROS</v>
      </c>
      <c r="G407" s="149">
        <v>16</v>
      </c>
      <c r="H407" s="102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>Outras despesas</v>
      </c>
      <c r="I407" s="150">
        <v>237.39</v>
      </c>
      <c r="J407" s="151">
        <v>43635</v>
      </c>
      <c r="K407" s="157" t="s">
        <v>338</v>
      </c>
      <c r="L407" s="103" t="s">
        <v>339</v>
      </c>
    </row>
    <row r="408" spans="1:12" s="75" customFormat="1" ht="41.25" customHeight="1" thickBot="1">
      <c r="A408" s="132">
        <v>43646</v>
      </c>
      <c r="B408" s="154" t="s">
        <v>212</v>
      </c>
      <c r="C408" s="134" t="s">
        <v>167</v>
      </c>
      <c r="D408" s="135" t="s">
        <v>213</v>
      </c>
      <c r="E408" s="136">
        <v>1011</v>
      </c>
      <c r="F408" s="137" t="str">
        <f>VLOOKUP($E408:$E$4969,'PLANO DE APLICAÇÃO'!$A$4:$B$1013,2,0)</f>
        <v xml:space="preserve">ENCARGOS GERAIS </v>
      </c>
      <c r="G408" s="138">
        <v>1</v>
      </c>
      <c r="H408" s="72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>Recursos humanos (5)</v>
      </c>
      <c r="I408" s="139">
        <v>719.42</v>
      </c>
      <c r="J408" s="140">
        <v>43635</v>
      </c>
      <c r="K408" s="155" t="s">
        <v>340</v>
      </c>
    </row>
    <row r="409" spans="1:12" s="75" customFormat="1" ht="41.25" customHeight="1" thickBot="1">
      <c r="A409" s="132">
        <v>43646</v>
      </c>
      <c r="B409" s="154" t="s">
        <v>204</v>
      </c>
      <c r="C409" s="134">
        <v>21268132829</v>
      </c>
      <c r="D409" s="135" t="str">
        <f>VLOOKUP($C409:$C$4969,$C$27:$D$4969,2,0)</f>
        <v>MIRIA RODRIGUES DE BRITO</v>
      </c>
      <c r="E409" s="158">
        <v>1006</v>
      </c>
      <c r="F409" s="137" t="str">
        <f>VLOOKUP($E409:$E$4969,'PLANO DE APLICAÇÃO'!$A$4:$B$1013,2,0)</f>
        <v>CUIDADOR SOCIAL</v>
      </c>
      <c r="G409" s="138">
        <v>1</v>
      </c>
      <c r="H409" s="72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>Recursos humanos (5)</v>
      </c>
      <c r="I409" s="139">
        <v>884.82</v>
      </c>
      <c r="J409" s="140">
        <v>43635</v>
      </c>
      <c r="K409" s="155" t="s">
        <v>127</v>
      </c>
    </row>
    <row r="410" spans="1:12" s="131" customFormat="1" ht="41.25" customHeight="1" thickBot="1">
      <c r="A410" s="68">
        <v>43616</v>
      </c>
      <c r="B410" s="77" t="s">
        <v>139</v>
      </c>
      <c r="C410" s="76">
        <v>18844518828</v>
      </c>
      <c r="D410" s="69" t="s">
        <v>412</v>
      </c>
      <c r="E410" s="79">
        <v>1001</v>
      </c>
      <c r="F410" s="70" t="str">
        <f>VLOOKUP($E410:$E$4969,'PLANO DE APLICAÇÃO'!$A$4:$B$1013,2,0)</f>
        <v>COORDENADOR TÉCNICO</v>
      </c>
      <c r="G410" s="71">
        <v>1</v>
      </c>
      <c r="H410" s="130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>Recursos humanos (5)</v>
      </c>
      <c r="I410" s="73">
        <v>1112.9100000000001</v>
      </c>
      <c r="J410" s="74">
        <v>43621</v>
      </c>
      <c r="K410" s="78" t="s">
        <v>127</v>
      </c>
    </row>
    <row r="411" spans="1:12" s="131" customFormat="1" ht="41.25" customHeight="1" thickBot="1">
      <c r="A411" s="68">
        <v>43646</v>
      </c>
      <c r="B411" s="77" t="s">
        <v>139</v>
      </c>
      <c r="C411" s="76">
        <v>13881904867</v>
      </c>
      <c r="D411" s="69" t="str">
        <f>VLOOKUP($C410:$C$4969,$C$27:$D$4969,2,0)</f>
        <v>MARIA APARECIDA TAVEIRA CAU</v>
      </c>
      <c r="E411" s="79">
        <v>1007</v>
      </c>
      <c r="F411" s="70" t="str">
        <f>VLOOKUP($E411:$E$4969,'PLANO DE APLICAÇÃO'!$A$4:$B$1013,2,0)</f>
        <v>COZINHEIRA</v>
      </c>
      <c r="G411" s="71">
        <v>1</v>
      </c>
      <c r="H411" s="130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>Recursos humanos (5)</v>
      </c>
      <c r="I411" s="73">
        <v>1241.47</v>
      </c>
      <c r="J411" s="74">
        <v>43651</v>
      </c>
      <c r="K411" s="78" t="s">
        <v>127</v>
      </c>
    </row>
    <row r="412" spans="1:12" s="131" customFormat="1" ht="41.25" customHeight="1" thickBot="1">
      <c r="A412" s="68">
        <v>43661</v>
      </c>
      <c r="B412" s="77" t="s">
        <v>139</v>
      </c>
      <c r="C412" s="76">
        <v>13881904867</v>
      </c>
      <c r="D412" s="69" t="str">
        <f>VLOOKUP($C411:$C$4969,$C$27:$D$4969,2,0)</f>
        <v>MARIA APARECIDA TAVEIRA CAU</v>
      </c>
      <c r="E412" s="79">
        <v>1007</v>
      </c>
      <c r="F412" s="70" t="str">
        <f>VLOOKUP($E412:$E$4969,'PLANO DE APLICAÇÃO'!$A$4:$B$1013,2,0)</f>
        <v>COZINHEIRA</v>
      </c>
      <c r="G412" s="71">
        <v>1</v>
      </c>
      <c r="H412" s="130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>Recursos humanos (5)</v>
      </c>
      <c r="I412" s="73">
        <v>150</v>
      </c>
      <c r="J412" s="74">
        <v>43664</v>
      </c>
      <c r="K412" s="78" t="s">
        <v>127</v>
      </c>
    </row>
    <row r="413" spans="1:12" s="131" customFormat="1" ht="41.25" customHeight="1" thickBot="1">
      <c r="A413" s="173">
        <v>43615</v>
      </c>
      <c r="B413" s="174" t="s">
        <v>413</v>
      </c>
      <c r="C413" s="175">
        <v>7314929000134</v>
      </c>
      <c r="D413" s="176" t="str">
        <f>VLOOKUP($C412:$C$5037,$C$27:$D$5037,2,0)</f>
        <v>C.AM BALDIN EPP</v>
      </c>
      <c r="E413" s="177">
        <v>4002</v>
      </c>
      <c r="F413" s="178" t="str">
        <f>VLOOKUP($E413:$E$5037,'[1]PLANO DE APLICAÇÃO'!$A$4:$B$1020,2,0)</f>
        <v>MATERIAL DE LIMPEZA E HIGIÊNE PESSOAL</v>
      </c>
      <c r="G413" s="179">
        <v>6</v>
      </c>
      <c r="H413" s="180" t="str">
        <f>IF(G413=1,'[1]ANEXO RP14'!$A$51,(IF(G413=2,'[1]ANEXO RP14'!$A$52,(IF(G413=3,'[1]ANEXO RP14'!$A$53,(IF(G413=4,'[1]ANEXO RP14'!$A$54,(IF(G413=5,'[1]ANEXO RP14'!$A$55,(IF(G413=6,'[1]ANEXO RP14'!$A$56,(IF(G413=7,'[1]ANEXO RP14'!$A$57,(IF(G413=8,'[1]ANEXO RP14'!$A$58,(IF(G413=9,'[1]ANEXO RP14'!$A$59,(IF(G413=10,'[1]ANEXO RP14'!$A$60,(IF(G413=11,'[1]ANEXO RP14'!$A$61,(IF(G413=12,'[1]ANEXO RP14'!$A$62,(IF(G413=13,'[1]ANEXO RP14'!$A$63,(IF(G413=14,'[1]ANEXO RP14'!$A$64,(IF(G413=15,'[1]ANEXO RP14'!$A$65,(IF(G413=16,'[1]ANEXO RP14'!$A$66," ")))))))))))))))))))))))))))))))</f>
        <v>Outros materiais de consumo</v>
      </c>
      <c r="I413" s="181">
        <v>1371</v>
      </c>
      <c r="J413" s="182">
        <v>43651</v>
      </c>
      <c r="K413" s="183" t="s">
        <v>414</v>
      </c>
    </row>
    <row r="414" spans="1:12" s="131" customFormat="1" ht="41.25" customHeight="1" thickBot="1">
      <c r="A414" s="173">
        <v>43619</v>
      </c>
      <c r="B414" s="174" t="s">
        <v>415</v>
      </c>
      <c r="C414" s="175">
        <v>4946908000143</v>
      </c>
      <c r="D414" s="176" t="str">
        <f>VLOOKUP($C413:$C$5037,$C$27:$D$5037,2,0)</f>
        <v>TECNOLOGICA IND. COM. DE PEÇAS E EQUIPAMENTOS IND. LTDA EPP</v>
      </c>
      <c r="E414" s="177">
        <v>3008</v>
      </c>
      <c r="F414" s="178" t="str">
        <f>VLOOKUP($E414:$E$5037,'[1]PLANO DE APLICAÇÃO'!$A$4:$B$1020,2,0)</f>
        <v>MANUTENÇÃO E REPAROS</v>
      </c>
      <c r="G414" s="179">
        <v>8</v>
      </c>
      <c r="H414" s="180" t="str">
        <f>IF(G414=1,'[1]ANEXO RP14'!$A$51,(IF(G414=2,'[1]ANEXO RP14'!$A$52,(IF(G414=3,'[1]ANEXO RP14'!$A$53,(IF(G414=4,'[1]ANEXO RP14'!$A$54,(IF(G414=5,'[1]ANEXO RP14'!$A$55,(IF(G414=6,'[1]ANEXO RP14'!$A$56,(IF(G414=7,'[1]ANEXO RP14'!$A$57,(IF(G414=8,'[1]ANEXO RP14'!$A$58,(IF(G414=9,'[1]ANEXO RP14'!$A$59,(IF(G414=10,'[1]ANEXO RP14'!$A$60,(IF(G414=11,'[1]ANEXO RP14'!$A$61,(IF(G414=12,'[1]ANEXO RP14'!$A$62,(IF(G414=13,'[1]ANEXO RP14'!$A$63,(IF(G414=14,'[1]ANEXO RP14'!$A$64,(IF(G414=15,'[1]ANEXO RP14'!$A$65,(IF(G414=16,'[1]ANEXO RP14'!$A$66," ")))))))))))))))))))))))))))))))</f>
        <v>Outros serviços de terceiros</v>
      </c>
      <c r="I414" s="181">
        <v>662.5</v>
      </c>
      <c r="J414" s="182">
        <v>43647</v>
      </c>
      <c r="K414" s="183" t="s">
        <v>416</v>
      </c>
    </row>
    <row r="415" spans="1:12" s="131" customFormat="1" ht="41.25" customHeight="1" thickBot="1">
      <c r="A415" s="173">
        <v>43634</v>
      </c>
      <c r="B415" s="174" t="s">
        <v>417</v>
      </c>
      <c r="C415" s="175">
        <v>65790610000181</v>
      </c>
      <c r="D415" s="176" t="str">
        <f>VLOOKUP($C414:$C$5037,$C$27:$D$5037,2,0)</f>
        <v>ABATEDOURO DE AVES CALIFORNIA LTDA</v>
      </c>
      <c r="E415" s="177">
        <v>4001</v>
      </c>
      <c r="F415" s="178" t="str">
        <f>VLOOKUP($E415:$E$5037,'[1]PLANO DE APLICAÇÃO'!$A$4:$B$1020,2,0)</f>
        <v>GÊNEROS ALIMENTÍCIOS</v>
      </c>
      <c r="G415" s="179">
        <v>5</v>
      </c>
      <c r="H415" s="180" t="str">
        <f>IF(G415=1,'[1]ANEXO RP14'!$A$51,(IF(G415=2,'[1]ANEXO RP14'!$A$52,(IF(G415=3,'[1]ANEXO RP14'!$A$53,(IF(G415=4,'[1]ANEXO RP14'!$A$54,(IF(G415=5,'[1]ANEXO RP14'!$A$55,(IF(G415=6,'[1]ANEXO RP14'!$A$56,(IF(G415=7,'[1]ANEXO RP14'!$A$57,(IF(G415=8,'[1]ANEXO RP14'!$A$58,(IF(G415=9,'[1]ANEXO RP14'!$A$59,(IF(G415=10,'[1]ANEXO RP14'!$A$60,(IF(G415=11,'[1]ANEXO RP14'!$A$61,(IF(G415=12,'[1]ANEXO RP14'!$A$62,(IF(G415=13,'[1]ANEXO RP14'!$A$63,(IF(G415=14,'[1]ANEXO RP14'!$A$64,(IF(G415=15,'[1]ANEXO RP14'!$A$65,(IF(G415=16,'[1]ANEXO RP14'!$A$66," ")))))))))))))))))))))))))))))))</f>
        <v>Gêneros alimentícios</v>
      </c>
      <c r="I415" s="181">
        <v>957.97</v>
      </c>
      <c r="J415" s="182">
        <v>43647</v>
      </c>
      <c r="K415" s="183" t="s">
        <v>418</v>
      </c>
    </row>
    <row r="416" spans="1:12" s="131" customFormat="1" ht="41.25" customHeight="1" thickBot="1">
      <c r="A416" s="173">
        <v>43635</v>
      </c>
      <c r="B416" s="174" t="s">
        <v>419</v>
      </c>
      <c r="C416" s="175">
        <v>24896425001918</v>
      </c>
      <c r="D416" s="176" t="str">
        <f ca="1">VLOOKUP($C415:$C$5037,$C$27:$D$5037,2,0)</f>
        <v>LUIZ TONIN ATACADISTA E SUPERMERCADOS S.A</v>
      </c>
      <c r="E416" s="177">
        <v>4001</v>
      </c>
      <c r="F416" s="178" t="str">
        <f>VLOOKUP($E416:$E$5037,'[1]PLANO DE APLICAÇÃO'!$A$4:$B$1020,2,0)</f>
        <v>GÊNEROS ALIMENTÍCIOS</v>
      </c>
      <c r="G416" s="179">
        <v>5</v>
      </c>
      <c r="H416" s="180" t="str">
        <f>IF(G416=1,'[1]ANEXO RP14'!$A$51,(IF(G416=2,'[1]ANEXO RP14'!$A$52,(IF(G416=3,'[1]ANEXO RP14'!$A$53,(IF(G416=4,'[1]ANEXO RP14'!$A$54,(IF(G416=5,'[1]ANEXO RP14'!$A$55,(IF(G416=6,'[1]ANEXO RP14'!$A$56,(IF(G416=7,'[1]ANEXO RP14'!$A$57,(IF(G416=8,'[1]ANEXO RP14'!$A$58,(IF(G416=9,'[1]ANEXO RP14'!$A$59,(IF(G416=10,'[1]ANEXO RP14'!$A$60,(IF(G416=11,'[1]ANEXO RP14'!$A$61,(IF(G416=12,'[1]ANEXO RP14'!$A$62,(IF(G416=13,'[1]ANEXO RP14'!$A$63,(IF(G416=14,'[1]ANEXO RP14'!$A$64,(IF(G416=15,'[1]ANEXO RP14'!$A$65,(IF(G416=16,'[1]ANEXO RP14'!$A$66," ")))))))))))))))))))))))))))))))</f>
        <v>Gêneros alimentícios</v>
      </c>
      <c r="I416" s="181">
        <v>927</v>
      </c>
      <c r="J416" s="182">
        <v>43651</v>
      </c>
      <c r="K416" s="183" t="s">
        <v>420</v>
      </c>
    </row>
    <row r="417" spans="1:11" s="131" customFormat="1" ht="41.25" customHeight="1" thickBot="1">
      <c r="A417" s="173">
        <v>43636</v>
      </c>
      <c r="B417" s="174" t="s">
        <v>421</v>
      </c>
      <c r="C417" s="175">
        <v>66989955000121</v>
      </c>
      <c r="D417" s="176" t="str">
        <f>VLOOKUP($C416:$C$5037,$C$27:$D$5037,2,0)</f>
        <v>SIND. EMP. A.C EMP. ED. COND. EMP. TUR. HOSP. FRANCA REGIÃO</v>
      </c>
      <c r="E417" s="177">
        <v>2003</v>
      </c>
      <c r="F417" s="70" t="str">
        <f>VLOOKUP($E417:$E$4969,'PLANO DE APLICAÇÃO'!$A$4:$B$1013,2,0)</f>
        <v>CONTRIBUIÇÃO ASSISTENCIAL</v>
      </c>
      <c r="G417" s="179">
        <v>1</v>
      </c>
      <c r="H417" s="180" t="str">
        <f>IF(G417=1,'[1]ANEXO RP14'!$A$51,(IF(G417=2,'[1]ANEXO RP14'!$A$52,(IF(G417=3,'[1]ANEXO RP14'!$A$53,(IF(G417=4,'[1]ANEXO RP14'!$A$54,(IF(G417=5,'[1]ANEXO RP14'!$A$55,(IF(G417=6,'[1]ANEXO RP14'!$A$56,(IF(G417=7,'[1]ANEXO RP14'!$A$57,(IF(G417=8,'[1]ANEXO RP14'!$A$58,(IF(G417=9,'[1]ANEXO RP14'!$A$59,(IF(G417=10,'[1]ANEXO RP14'!$A$60,(IF(G417=11,'[1]ANEXO RP14'!$A$61,(IF(G417=12,'[1]ANEXO RP14'!$A$62,(IF(G417=13,'[1]ANEXO RP14'!$A$63,(IF(G417=14,'[1]ANEXO RP14'!$A$64,(IF(G417=15,'[1]ANEXO RP14'!$A$65,(IF(G417=16,'[1]ANEXO RP14'!$A$66," ")))))))))))))))))))))))))))))))</f>
        <v>Recursos humanos (5)</v>
      </c>
      <c r="I417" s="181">
        <v>467.5</v>
      </c>
      <c r="J417" s="182">
        <v>43656</v>
      </c>
      <c r="K417" s="183" t="s">
        <v>422</v>
      </c>
    </row>
    <row r="418" spans="1:11" s="131" customFormat="1" ht="41.25" customHeight="1" thickBot="1">
      <c r="A418" s="173">
        <v>43641</v>
      </c>
      <c r="B418" s="174" t="s">
        <v>423</v>
      </c>
      <c r="C418" s="175">
        <v>28882763000122</v>
      </c>
      <c r="D418" s="176" t="str">
        <f>VLOOKUP($C416:$C$5037,$C$27:$D$5037,2,0)</f>
        <v>FLAVIA MELO ASSESSORIA CONTABIL EIRELI ME</v>
      </c>
      <c r="E418" s="177">
        <v>3006</v>
      </c>
      <c r="F418" s="178" t="str">
        <f>VLOOKUP($E418:$E$5037,'[1]PLANO DE APLICAÇÃO'!$A$4:$B$1020,2,0)</f>
        <v>ASSISTÊNCIA CONTÁBIL</v>
      </c>
      <c r="G418" s="179">
        <v>8</v>
      </c>
      <c r="H418" s="180" t="str">
        <f>IF(G418=1,'[1]ANEXO RP14'!$A$51,(IF(G418=2,'[1]ANEXO RP14'!$A$52,(IF(G418=3,'[1]ANEXO RP14'!$A$53,(IF(G418=4,'[1]ANEXO RP14'!$A$54,(IF(G418=5,'[1]ANEXO RP14'!$A$55,(IF(G418=6,'[1]ANEXO RP14'!$A$56,(IF(G418=7,'[1]ANEXO RP14'!$A$57,(IF(G418=8,'[1]ANEXO RP14'!$A$58,(IF(G418=9,'[1]ANEXO RP14'!$A$59,(IF(G418=10,'[1]ANEXO RP14'!$A$60,(IF(G418=11,'[1]ANEXO RP14'!$A$61,(IF(G418=12,'[1]ANEXO RP14'!$A$62,(IF(G418=13,'[1]ANEXO RP14'!$A$63,(IF(G418=14,'[1]ANEXO RP14'!$A$64,(IF(G418=15,'[1]ANEXO RP14'!$A$65,(IF(G418=16,'[1]ANEXO RP14'!$A$66," ")))))))))))))))))))))))))))))))</f>
        <v>Outros serviços de terceiros</v>
      </c>
      <c r="I418" s="181">
        <v>2566.1</v>
      </c>
      <c r="J418" s="182">
        <v>43651</v>
      </c>
      <c r="K418" s="183" t="s">
        <v>424</v>
      </c>
    </row>
    <row r="419" spans="1:11" s="131" customFormat="1" ht="41.25" customHeight="1" thickBot="1">
      <c r="A419" s="173">
        <v>43641</v>
      </c>
      <c r="B419" s="174" t="s">
        <v>425</v>
      </c>
      <c r="C419" s="175">
        <v>74298134000177</v>
      </c>
      <c r="D419" s="176" t="str">
        <f>VLOOKUP($C418:$C$5037,$C$27:$D$5037,2,0)</f>
        <v>ATTIVA COM. DE PROD. LIMPEZA E DESCARTAVEIS LTDA EPP</v>
      </c>
      <c r="E419" s="177">
        <v>4002</v>
      </c>
      <c r="F419" s="178" t="str">
        <f>VLOOKUP($E419:$E$5037,'[1]PLANO DE APLICAÇÃO'!$A$4:$B$1020,2,0)</f>
        <v>MATERIAL DE LIMPEZA E HIGIÊNE PESSOAL</v>
      </c>
      <c r="G419" s="179">
        <v>6</v>
      </c>
      <c r="H419" s="180" t="str">
        <f>IF(G419=1,'[1]ANEXO RP14'!$A$51,(IF(G419=2,'[1]ANEXO RP14'!$A$52,(IF(G419=3,'[1]ANEXO RP14'!$A$53,(IF(G419=4,'[1]ANEXO RP14'!$A$54,(IF(G419=5,'[1]ANEXO RP14'!$A$55,(IF(G419=6,'[1]ANEXO RP14'!$A$56,(IF(G419=7,'[1]ANEXO RP14'!$A$57,(IF(G419=8,'[1]ANEXO RP14'!$A$58,(IF(G419=9,'[1]ANEXO RP14'!$A$59,(IF(G419=10,'[1]ANEXO RP14'!$A$60,(IF(G419=11,'[1]ANEXO RP14'!$A$61,(IF(G419=12,'[1]ANEXO RP14'!$A$62,(IF(G419=13,'[1]ANEXO RP14'!$A$63,(IF(G419=14,'[1]ANEXO RP14'!$A$64,(IF(G419=15,'[1]ANEXO RP14'!$A$65,(IF(G419=16,'[1]ANEXO RP14'!$A$66," ")))))))))))))))))))))))))))))))</f>
        <v>Outros materiais de consumo</v>
      </c>
      <c r="I419" s="181">
        <v>1750.38</v>
      </c>
      <c r="J419" s="182">
        <v>43664</v>
      </c>
      <c r="K419" s="183" t="s">
        <v>426</v>
      </c>
    </row>
    <row r="420" spans="1:11" s="131" customFormat="1" ht="41.25" customHeight="1" thickBot="1">
      <c r="A420" s="173">
        <v>43644</v>
      </c>
      <c r="B420" s="174" t="s">
        <v>427</v>
      </c>
      <c r="C420" s="175">
        <v>10254424000136</v>
      </c>
      <c r="D420" s="176" t="s">
        <v>428</v>
      </c>
      <c r="E420" s="177">
        <v>4002</v>
      </c>
      <c r="F420" s="178" t="str">
        <f>VLOOKUP($E420:$E$5037,'[1]PLANO DE APLICAÇÃO'!$A$4:$B$1020,2,0)</f>
        <v>MATERIAL DE LIMPEZA E HIGIÊNE PESSOAL</v>
      </c>
      <c r="G420" s="179">
        <v>6</v>
      </c>
      <c r="H420" s="180" t="str">
        <f>IF(G420=1,'[1]ANEXO RP14'!$A$51,(IF(G420=2,'[1]ANEXO RP14'!$A$52,(IF(G420=3,'[1]ANEXO RP14'!$A$53,(IF(G420=4,'[1]ANEXO RP14'!$A$54,(IF(G420=5,'[1]ANEXO RP14'!$A$55,(IF(G420=6,'[1]ANEXO RP14'!$A$56,(IF(G420=7,'[1]ANEXO RP14'!$A$57,(IF(G420=8,'[1]ANEXO RP14'!$A$58,(IF(G420=9,'[1]ANEXO RP14'!$A$59,(IF(G420=10,'[1]ANEXO RP14'!$A$60,(IF(G420=11,'[1]ANEXO RP14'!$A$61,(IF(G420=12,'[1]ANEXO RP14'!$A$62,(IF(G420=13,'[1]ANEXO RP14'!$A$63,(IF(G420=14,'[1]ANEXO RP14'!$A$64,(IF(G420=15,'[1]ANEXO RP14'!$A$65,(IF(G420=16,'[1]ANEXO RP14'!$A$66," ")))))))))))))))))))))))))))))))</f>
        <v>Outros materiais de consumo</v>
      </c>
      <c r="I420" s="181">
        <v>1371</v>
      </c>
      <c r="J420" s="182">
        <v>43664</v>
      </c>
      <c r="K420" s="183" t="s">
        <v>429</v>
      </c>
    </row>
    <row r="421" spans="1:11" s="131" customFormat="1" ht="41.25" customHeight="1" thickBot="1">
      <c r="A421" s="173">
        <v>43646</v>
      </c>
      <c r="B421" s="174" t="s">
        <v>430</v>
      </c>
      <c r="C421" s="175">
        <v>43776517000180</v>
      </c>
      <c r="D421" s="176" t="s">
        <v>126</v>
      </c>
      <c r="E421" s="177">
        <v>3002</v>
      </c>
      <c r="F421" s="178" t="str">
        <f>VLOOKUP($E421:$E$5037,'[1]PLANO DE APLICAÇÃO'!$A$4:$B$1020,2,0)</f>
        <v>ÁGUA E ESGOTO</v>
      </c>
      <c r="G421" s="179">
        <v>11</v>
      </c>
      <c r="H421" s="180" t="str">
        <f>IF(G421=1,'[1]ANEXO RP14'!$A$51,(IF(G421=2,'[1]ANEXO RP14'!$A$52,(IF(G421=3,'[1]ANEXO RP14'!$A$53,(IF(G421=4,'[1]ANEXO RP14'!$A$54,(IF(G421=5,'[1]ANEXO RP14'!$A$55,(IF(G421=6,'[1]ANEXO RP14'!$A$56,(IF(G421=7,'[1]ANEXO RP14'!$A$57,(IF(G421=8,'[1]ANEXO RP14'!$A$58,(IF(G421=9,'[1]ANEXO RP14'!$A$59,(IF(G421=10,'[1]ANEXO RP14'!$A$60,(IF(G421=11,'[1]ANEXO RP14'!$A$61,(IF(G421=12,'[1]ANEXO RP14'!$A$62,(IF(G421=13,'[1]ANEXO RP14'!$A$63,(IF(G421=14,'[1]ANEXO RP14'!$A$64,(IF(G421=15,'[1]ANEXO RP14'!$A$65,(IF(G421=16,'[1]ANEXO RP14'!$A$66," ")))))))))))))))))))))))))))))))</f>
        <v>Utilidades públicas (7)</v>
      </c>
      <c r="I421" s="181">
        <v>675.62</v>
      </c>
      <c r="J421" s="182">
        <v>43651</v>
      </c>
      <c r="K421" s="183" t="s">
        <v>127</v>
      </c>
    </row>
    <row r="422" spans="1:11" s="131" customFormat="1" ht="41.25" customHeight="1" thickBot="1">
      <c r="A422" s="173">
        <v>43646</v>
      </c>
      <c r="B422" s="174" t="s">
        <v>431</v>
      </c>
      <c r="C422" s="175">
        <v>43776517000180</v>
      </c>
      <c r="D422" s="176" t="s">
        <v>126</v>
      </c>
      <c r="E422" s="177">
        <v>3002</v>
      </c>
      <c r="F422" s="178" t="str">
        <f>VLOOKUP($E422:$E$5037,'[1]PLANO DE APLICAÇÃO'!$A$4:$B$1020,2,0)</f>
        <v>ÁGUA E ESGOTO</v>
      </c>
      <c r="G422" s="179">
        <v>11</v>
      </c>
      <c r="H422" s="180" t="str">
        <f>IF(G422=1,'[1]ANEXO RP14'!$A$51,(IF(G422=2,'[1]ANEXO RP14'!$A$52,(IF(G422=3,'[1]ANEXO RP14'!$A$53,(IF(G422=4,'[1]ANEXO RP14'!$A$54,(IF(G422=5,'[1]ANEXO RP14'!$A$55,(IF(G422=6,'[1]ANEXO RP14'!$A$56,(IF(G422=7,'[1]ANEXO RP14'!$A$57,(IF(G422=8,'[1]ANEXO RP14'!$A$58,(IF(G422=9,'[1]ANEXO RP14'!$A$59,(IF(G422=10,'[1]ANEXO RP14'!$A$60,(IF(G422=11,'[1]ANEXO RP14'!$A$61,(IF(G422=12,'[1]ANEXO RP14'!$A$62,(IF(G422=13,'[1]ANEXO RP14'!$A$63,(IF(G422=14,'[1]ANEXO RP14'!$A$64,(IF(G422=15,'[1]ANEXO RP14'!$A$65,(IF(G422=16,'[1]ANEXO RP14'!$A$66," ")))))))))))))))))))))))))))))))</f>
        <v>Utilidades públicas (7)</v>
      </c>
      <c r="I422" s="181">
        <v>732.25</v>
      </c>
      <c r="J422" s="182">
        <v>43651</v>
      </c>
      <c r="K422" s="183" t="s">
        <v>127</v>
      </c>
    </row>
    <row r="423" spans="1:11" s="131" customFormat="1" ht="41.25" customHeight="1" thickBot="1">
      <c r="A423" s="173">
        <v>43646</v>
      </c>
      <c r="B423" s="174" t="s">
        <v>432</v>
      </c>
      <c r="C423" s="175">
        <v>43776517000180</v>
      </c>
      <c r="D423" s="176" t="s">
        <v>126</v>
      </c>
      <c r="E423" s="177">
        <v>3002</v>
      </c>
      <c r="F423" s="178" t="str">
        <f>VLOOKUP($E423:$E$5037,'[1]PLANO DE APLICAÇÃO'!$A$4:$B$1020,2,0)</f>
        <v>ÁGUA E ESGOTO</v>
      </c>
      <c r="G423" s="179">
        <v>11</v>
      </c>
      <c r="H423" s="180" t="str">
        <f>IF(G423=1,'[1]ANEXO RP14'!$A$51,(IF(G423=2,'[1]ANEXO RP14'!$A$52,(IF(G423=3,'[1]ANEXO RP14'!$A$53,(IF(G423=4,'[1]ANEXO RP14'!$A$54,(IF(G423=5,'[1]ANEXO RP14'!$A$55,(IF(G423=6,'[1]ANEXO RP14'!$A$56,(IF(G423=7,'[1]ANEXO RP14'!$A$57,(IF(G423=8,'[1]ANEXO RP14'!$A$58,(IF(G423=9,'[1]ANEXO RP14'!$A$59,(IF(G423=10,'[1]ANEXO RP14'!$A$60,(IF(G423=11,'[1]ANEXO RP14'!$A$61,(IF(G423=12,'[1]ANEXO RP14'!$A$62,(IF(G423=13,'[1]ANEXO RP14'!$A$63,(IF(G423=14,'[1]ANEXO RP14'!$A$64,(IF(G423=15,'[1]ANEXO RP14'!$A$65,(IF(G423=16,'[1]ANEXO RP14'!$A$66," ")))))))))))))))))))))))))))))))</f>
        <v>Utilidades públicas (7)</v>
      </c>
      <c r="I423" s="181">
        <v>95.08</v>
      </c>
      <c r="J423" s="182">
        <v>43651</v>
      </c>
      <c r="K423" s="183" t="s">
        <v>127</v>
      </c>
    </row>
    <row r="424" spans="1:11" s="131" customFormat="1" ht="41.25" customHeight="1" thickBot="1">
      <c r="A424" s="173">
        <v>43646</v>
      </c>
      <c r="B424" s="174" t="s">
        <v>170</v>
      </c>
      <c r="C424" s="175" t="s">
        <v>167</v>
      </c>
      <c r="D424" s="176" t="s">
        <v>171</v>
      </c>
      <c r="E424" s="177">
        <v>1011</v>
      </c>
      <c r="F424" s="178" t="str">
        <f>VLOOKUP($E424:$E$5037,'[1]PLANO DE APLICAÇÃO'!$A$4:$B$1020,2,0)</f>
        <v xml:space="preserve">ENCARGOS GERAIS </v>
      </c>
      <c r="G424" s="179">
        <v>1</v>
      </c>
      <c r="H424" s="180" t="str">
        <f>IF(G424=1,'[1]ANEXO RP14'!$A$51,(IF(G424=2,'[1]ANEXO RP14'!$A$52,(IF(G424=3,'[1]ANEXO RP14'!$A$53,(IF(G424=4,'[1]ANEXO RP14'!$A$54,(IF(G424=5,'[1]ANEXO RP14'!$A$55,(IF(G424=6,'[1]ANEXO RP14'!$A$56,(IF(G424=7,'[1]ANEXO RP14'!$A$57,(IF(G424=8,'[1]ANEXO RP14'!$A$58,(IF(G424=9,'[1]ANEXO RP14'!$A$59,(IF(G424=10,'[1]ANEXO RP14'!$A$60,(IF(G424=11,'[1]ANEXO RP14'!$A$61,(IF(G424=12,'[1]ANEXO RP14'!$A$62,(IF(G424=13,'[1]ANEXO RP14'!$A$63,(IF(G424=14,'[1]ANEXO RP14'!$A$64,(IF(G424=15,'[1]ANEXO RP14'!$A$65,(IF(G424=16,'[1]ANEXO RP14'!$A$66," ")))))))))))))))))))))))))))))))</f>
        <v>Recursos humanos (5)</v>
      </c>
      <c r="I424" s="181">
        <v>6624.92</v>
      </c>
      <c r="J424" s="182">
        <v>43651</v>
      </c>
      <c r="K424" s="183" t="s">
        <v>433</v>
      </c>
    </row>
    <row r="425" spans="1:11" s="131" customFormat="1" ht="41.25" customHeight="1" thickBot="1">
      <c r="A425" s="173">
        <v>43646</v>
      </c>
      <c r="B425" s="174" t="s">
        <v>166</v>
      </c>
      <c r="C425" s="175" t="s">
        <v>167</v>
      </c>
      <c r="D425" s="176" t="s">
        <v>168</v>
      </c>
      <c r="E425" s="177">
        <v>1011</v>
      </c>
      <c r="F425" s="178" t="str">
        <f>VLOOKUP($E425:$E$5037,'[1]PLANO DE APLICAÇÃO'!$A$4:$B$1020,2,0)</f>
        <v xml:space="preserve">ENCARGOS GERAIS </v>
      </c>
      <c r="G425" s="179">
        <v>1</v>
      </c>
      <c r="H425" s="180" t="str">
        <f>IF(G425=1,'[1]ANEXO RP14'!$A$51,(IF(G425=2,'[1]ANEXO RP14'!$A$52,(IF(G425=3,'[1]ANEXO RP14'!$A$53,(IF(G425=4,'[1]ANEXO RP14'!$A$54,(IF(G425=5,'[1]ANEXO RP14'!$A$55,(IF(G425=6,'[1]ANEXO RP14'!$A$56,(IF(G425=7,'[1]ANEXO RP14'!$A$57,(IF(G425=8,'[1]ANEXO RP14'!$A$58,(IF(G425=9,'[1]ANEXO RP14'!$A$59,(IF(G425=10,'[1]ANEXO RP14'!$A$60,(IF(G425=11,'[1]ANEXO RP14'!$A$61,(IF(G425=12,'[1]ANEXO RP14'!$A$62,(IF(G425=13,'[1]ANEXO RP14'!$A$63,(IF(G425=14,'[1]ANEXO RP14'!$A$64,(IF(G425=15,'[1]ANEXO RP14'!$A$65,(IF(G425=16,'[1]ANEXO RP14'!$A$66," ")))))))))))))))))))))))))))))))</f>
        <v>Recursos humanos (5)</v>
      </c>
      <c r="I425" s="181">
        <v>7883.36</v>
      </c>
      <c r="J425" s="182">
        <v>43651</v>
      </c>
      <c r="K425" s="183" t="s">
        <v>434</v>
      </c>
    </row>
    <row r="426" spans="1:11" s="131" customFormat="1" ht="41.25" customHeight="1" thickBot="1">
      <c r="A426" s="173">
        <v>43646</v>
      </c>
      <c r="B426" s="174" t="s">
        <v>139</v>
      </c>
      <c r="C426" s="184">
        <v>35178367880</v>
      </c>
      <c r="D426" s="176" t="str">
        <f>VLOOKUP($C414:$C$5037,$C$27:$D$5037,2,0)</f>
        <v>ADRIANA FERREIRA DA SILVA</v>
      </c>
      <c r="E426" s="177">
        <v>1006</v>
      </c>
      <c r="F426" s="178" t="str">
        <f>VLOOKUP($E426:$E$5037,'[1]PLANO DE APLICAÇÃO'!$A$4:$B$1020,2,0)</f>
        <v>CUIDADOR SOCIAL</v>
      </c>
      <c r="G426" s="179">
        <v>1</v>
      </c>
      <c r="H426" s="180" t="str">
        <f>IF(G426=1,'[1]ANEXO RP14'!$A$51,(IF(G426=2,'[1]ANEXO RP14'!$A$52,(IF(G426=3,'[1]ANEXO RP14'!$A$53,(IF(G426=4,'[1]ANEXO RP14'!$A$54,(IF(G426=5,'[1]ANEXO RP14'!$A$55,(IF(G426=6,'[1]ANEXO RP14'!$A$56,(IF(G426=7,'[1]ANEXO RP14'!$A$57,(IF(G426=8,'[1]ANEXO RP14'!$A$58,(IF(G426=9,'[1]ANEXO RP14'!$A$59,(IF(G426=10,'[1]ANEXO RP14'!$A$60,(IF(G426=11,'[1]ANEXO RP14'!$A$61,(IF(G426=12,'[1]ANEXO RP14'!$A$62,(IF(G426=13,'[1]ANEXO RP14'!$A$63,(IF(G426=14,'[1]ANEXO RP14'!$A$64,(IF(G426=15,'[1]ANEXO RP14'!$A$65,(IF(G426=16,'[1]ANEXO RP14'!$A$66," ")))))))))))))))))))))))))))))))</f>
        <v>Recursos humanos (5)</v>
      </c>
      <c r="I426" s="181">
        <v>821.67</v>
      </c>
      <c r="J426" s="182">
        <v>43651</v>
      </c>
      <c r="K426" s="183" t="s">
        <v>127</v>
      </c>
    </row>
    <row r="427" spans="1:11" s="131" customFormat="1" ht="41.25" customHeight="1" thickBot="1">
      <c r="A427" s="173">
        <v>43646</v>
      </c>
      <c r="B427" s="174" t="s">
        <v>139</v>
      </c>
      <c r="C427" s="184">
        <v>31137795883</v>
      </c>
      <c r="D427" s="176" t="str">
        <f>VLOOKUP($C426:$C$5037,$C$27:$D$5037,2,0)</f>
        <v>ANA PAULA MARCOLINO</v>
      </c>
      <c r="E427" s="177">
        <v>1006</v>
      </c>
      <c r="F427" s="178" t="str">
        <f>VLOOKUP($E427:$E$5037,'[1]PLANO DE APLICAÇÃO'!$A$4:$B$1020,2,0)</f>
        <v>CUIDADOR SOCIAL</v>
      </c>
      <c r="G427" s="179">
        <v>1</v>
      </c>
      <c r="H427" s="180" t="str">
        <f>IF(G427=1,'[1]ANEXO RP14'!$A$51,(IF(G427=2,'[1]ANEXO RP14'!$A$52,(IF(G427=3,'[1]ANEXO RP14'!$A$53,(IF(G427=4,'[1]ANEXO RP14'!$A$54,(IF(G427=5,'[1]ANEXO RP14'!$A$55,(IF(G427=6,'[1]ANEXO RP14'!$A$56,(IF(G427=7,'[1]ANEXO RP14'!$A$57,(IF(G427=8,'[1]ANEXO RP14'!$A$58,(IF(G427=9,'[1]ANEXO RP14'!$A$59,(IF(G427=10,'[1]ANEXO RP14'!$A$60,(IF(G427=11,'[1]ANEXO RP14'!$A$61,(IF(G427=12,'[1]ANEXO RP14'!$A$62,(IF(G427=13,'[1]ANEXO RP14'!$A$63,(IF(G427=14,'[1]ANEXO RP14'!$A$64,(IF(G427=15,'[1]ANEXO RP14'!$A$65,(IF(G427=16,'[1]ANEXO RP14'!$A$66," ")))))))))))))))))))))))))))))))</f>
        <v>Recursos humanos (5)</v>
      </c>
      <c r="I427" s="181">
        <v>1250.1199999999999</v>
      </c>
      <c r="J427" s="182">
        <v>43651</v>
      </c>
      <c r="K427" s="183" t="s">
        <v>127</v>
      </c>
    </row>
    <row r="428" spans="1:11" s="131" customFormat="1" ht="41.25" customHeight="1" thickBot="1">
      <c r="A428" s="173">
        <v>43646</v>
      </c>
      <c r="B428" s="174" t="s">
        <v>139</v>
      </c>
      <c r="C428" s="175">
        <v>3508810577</v>
      </c>
      <c r="D428" s="176" t="str">
        <f>VLOOKUP($C427:$C$5037,$C$27:$D$5037,2,0)</f>
        <v>ANA PAULA MACHADO DOS SANTOS</v>
      </c>
      <c r="E428" s="177">
        <v>1006</v>
      </c>
      <c r="F428" s="178" t="str">
        <f>VLOOKUP($E428:$E$5037,'[1]PLANO DE APLICAÇÃO'!$A$4:$B$1020,2,0)</f>
        <v>CUIDADOR SOCIAL</v>
      </c>
      <c r="G428" s="179">
        <v>1</v>
      </c>
      <c r="H428" s="180" t="str">
        <f>IF(G428=1,'[1]ANEXO RP14'!$A$51,(IF(G428=2,'[1]ANEXO RP14'!$A$52,(IF(G428=3,'[1]ANEXO RP14'!$A$53,(IF(G428=4,'[1]ANEXO RP14'!$A$54,(IF(G428=5,'[1]ANEXO RP14'!$A$55,(IF(G428=6,'[1]ANEXO RP14'!$A$56,(IF(G428=7,'[1]ANEXO RP14'!$A$57,(IF(G428=8,'[1]ANEXO RP14'!$A$58,(IF(G428=9,'[1]ANEXO RP14'!$A$59,(IF(G428=10,'[1]ANEXO RP14'!$A$60,(IF(G428=11,'[1]ANEXO RP14'!$A$61,(IF(G428=12,'[1]ANEXO RP14'!$A$62,(IF(G428=13,'[1]ANEXO RP14'!$A$63,(IF(G428=14,'[1]ANEXO RP14'!$A$64,(IF(G428=15,'[1]ANEXO RP14'!$A$65,(IF(G428=16,'[1]ANEXO RP14'!$A$66," ")))))))))))))))))))))))))))))))</f>
        <v>Recursos humanos (5)</v>
      </c>
      <c r="I428" s="181">
        <v>739.34</v>
      </c>
      <c r="J428" s="182">
        <v>43651</v>
      </c>
      <c r="K428" s="183" t="s">
        <v>127</v>
      </c>
    </row>
    <row r="429" spans="1:11" s="131" customFormat="1" ht="41.25" customHeight="1" thickBot="1">
      <c r="A429" s="173">
        <v>43646</v>
      </c>
      <c r="B429" s="174" t="s">
        <v>139</v>
      </c>
      <c r="C429" s="175">
        <v>4115424516</v>
      </c>
      <c r="D429" s="176" t="str">
        <f>VLOOKUP($C428:$C$5037,$C$27:$D$5037,2,0)</f>
        <v>ANA ZELIA SANTOS SILVA</v>
      </c>
      <c r="E429" s="177">
        <v>1008</v>
      </c>
      <c r="F429" s="178" t="str">
        <f>VLOOKUP($E429:$E$5037,'[1]PLANO DE APLICAÇÃO'!$A$4:$B$1020,2,0)</f>
        <v>AUXILIAR DE LIMPEZA</v>
      </c>
      <c r="G429" s="179">
        <v>1</v>
      </c>
      <c r="H429" s="180" t="str">
        <f>IF(G429=1,'[1]ANEXO RP14'!$A$51,(IF(G429=2,'[1]ANEXO RP14'!$A$52,(IF(G429=3,'[1]ANEXO RP14'!$A$53,(IF(G429=4,'[1]ANEXO RP14'!$A$54,(IF(G429=5,'[1]ANEXO RP14'!$A$55,(IF(G429=6,'[1]ANEXO RP14'!$A$56,(IF(G429=7,'[1]ANEXO RP14'!$A$57,(IF(G429=8,'[1]ANEXO RP14'!$A$58,(IF(G429=9,'[1]ANEXO RP14'!$A$59,(IF(G429=10,'[1]ANEXO RP14'!$A$60,(IF(G429=11,'[1]ANEXO RP14'!$A$61,(IF(G429=12,'[1]ANEXO RP14'!$A$62,(IF(G429=13,'[1]ANEXO RP14'!$A$63,(IF(G429=14,'[1]ANEXO RP14'!$A$64,(IF(G429=15,'[1]ANEXO RP14'!$A$65,(IF(G429=16,'[1]ANEXO RP14'!$A$66," ")))))))))))))))))))))))))))))))</f>
        <v>Recursos humanos (5)</v>
      </c>
      <c r="I429" s="181">
        <v>1312.45</v>
      </c>
      <c r="J429" s="182">
        <v>43651</v>
      </c>
      <c r="K429" s="183" t="s">
        <v>127</v>
      </c>
    </row>
    <row r="430" spans="1:11" s="131" customFormat="1" ht="41.25" customHeight="1" thickBot="1">
      <c r="A430" s="173">
        <v>43646</v>
      </c>
      <c r="B430" s="174" t="s">
        <v>139</v>
      </c>
      <c r="C430" s="175">
        <v>14833799812</v>
      </c>
      <c r="D430" s="176" t="str">
        <f>VLOOKUP($C429:$C$5037,$C$27:$D$5037,2,0)</f>
        <v>ANGELA MARIA DE MOURA</v>
      </c>
      <c r="E430" s="177">
        <v>1006</v>
      </c>
      <c r="F430" s="178" t="str">
        <f>VLOOKUP($E430:$E$5037,'[1]PLANO DE APLICAÇÃO'!$A$4:$B$1020,2,0)</f>
        <v>CUIDADOR SOCIAL</v>
      </c>
      <c r="G430" s="179">
        <v>1</v>
      </c>
      <c r="H430" s="180" t="str">
        <f>IF(G430=1,'[1]ANEXO RP14'!$A$51,(IF(G430=2,'[1]ANEXO RP14'!$A$52,(IF(G430=3,'[1]ANEXO RP14'!$A$53,(IF(G430=4,'[1]ANEXO RP14'!$A$54,(IF(G430=5,'[1]ANEXO RP14'!$A$55,(IF(G430=6,'[1]ANEXO RP14'!$A$56,(IF(G430=7,'[1]ANEXO RP14'!$A$57,(IF(G430=8,'[1]ANEXO RP14'!$A$58,(IF(G430=9,'[1]ANEXO RP14'!$A$59,(IF(G430=10,'[1]ANEXO RP14'!$A$60,(IF(G430=11,'[1]ANEXO RP14'!$A$61,(IF(G430=12,'[1]ANEXO RP14'!$A$62,(IF(G430=13,'[1]ANEXO RP14'!$A$63,(IF(G430=14,'[1]ANEXO RP14'!$A$64,(IF(G430=15,'[1]ANEXO RP14'!$A$65,(IF(G430=16,'[1]ANEXO RP14'!$A$66," ")))))))))))))))))))))))))))))))</f>
        <v>Recursos humanos (5)</v>
      </c>
      <c r="I430" s="181">
        <v>798.48</v>
      </c>
      <c r="J430" s="182">
        <v>43651</v>
      </c>
      <c r="K430" s="183" t="s">
        <v>127</v>
      </c>
    </row>
    <row r="431" spans="1:11" s="131" customFormat="1" ht="41.25" customHeight="1" thickBot="1">
      <c r="A431" s="173">
        <v>43646</v>
      </c>
      <c r="B431" s="174" t="s">
        <v>139</v>
      </c>
      <c r="C431" s="175">
        <v>38110459897</v>
      </c>
      <c r="D431" s="176" t="str">
        <f>VLOOKUP($C430:$C$5037,$C$27:$D$5037,2,0)</f>
        <v>CARINA MONTEIRO DA SILVA</v>
      </c>
      <c r="E431" s="177">
        <v>1006</v>
      </c>
      <c r="F431" s="178" t="str">
        <f>VLOOKUP($E431:$E$5037,'[1]PLANO DE APLICAÇÃO'!$A$4:$B$1020,2,0)</f>
        <v>CUIDADOR SOCIAL</v>
      </c>
      <c r="G431" s="179">
        <v>1</v>
      </c>
      <c r="H431" s="180" t="str">
        <f>IF(G431=1,'[1]ANEXO RP14'!$A$51,(IF(G431=2,'[1]ANEXO RP14'!$A$52,(IF(G431=3,'[1]ANEXO RP14'!$A$53,(IF(G431=4,'[1]ANEXO RP14'!$A$54,(IF(G431=5,'[1]ANEXO RP14'!$A$55,(IF(G431=6,'[1]ANEXO RP14'!$A$56,(IF(G431=7,'[1]ANEXO RP14'!$A$57,(IF(G431=8,'[1]ANEXO RP14'!$A$58,(IF(G431=9,'[1]ANEXO RP14'!$A$59,(IF(G431=10,'[1]ANEXO RP14'!$A$60,(IF(G431=11,'[1]ANEXO RP14'!$A$61,(IF(G431=12,'[1]ANEXO RP14'!$A$62,(IF(G431=13,'[1]ANEXO RP14'!$A$63,(IF(G431=14,'[1]ANEXO RP14'!$A$64,(IF(G431=15,'[1]ANEXO RP14'!$A$65,(IF(G431=16,'[1]ANEXO RP14'!$A$66," ")))))))))))))))))))))))))))))))</f>
        <v>Recursos humanos (5)</v>
      </c>
      <c r="I431" s="181">
        <v>732.96</v>
      </c>
      <c r="J431" s="182">
        <v>43651</v>
      </c>
      <c r="K431" s="183" t="s">
        <v>127</v>
      </c>
    </row>
    <row r="432" spans="1:11" s="131" customFormat="1" ht="41.25" customHeight="1" thickBot="1">
      <c r="A432" s="173">
        <v>43646</v>
      </c>
      <c r="B432" s="174" t="s">
        <v>139</v>
      </c>
      <c r="C432" s="175">
        <v>33313773842</v>
      </c>
      <c r="D432" s="176" t="str">
        <f>VLOOKUP($C431:$C$5037,$C$27:$D$5037,2,0)</f>
        <v>CARLA MARIA ALVARENGA</v>
      </c>
      <c r="E432" s="177">
        <v>1005</v>
      </c>
      <c r="F432" s="178" t="str">
        <f>VLOOKUP($E432:$E$5037,'[1]PLANO DE APLICAÇÃO'!$A$4:$B$1020,2,0)</f>
        <v>AUXILIAR ADMINISTRATIVO</v>
      </c>
      <c r="G432" s="179">
        <v>1</v>
      </c>
      <c r="H432" s="180" t="str">
        <f>IF(G432=1,'[1]ANEXO RP14'!$A$51,(IF(G432=2,'[1]ANEXO RP14'!$A$52,(IF(G432=3,'[1]ANEXO RP14'!$A$53,(IF(G432=4,'[1]ANEXO RP14'!$A$54,(IF(G432=5,'[1]ANEXO RP14'!$A$55,(IF(G432=6,'[1]ANEXO RP14'!$A$56,(IF(G432=7,'[1]ANEXO RP14'!$A$57,(IF(G432=8,'[1]ANEXO RP14'!$A$58,(IF(G432=9,'[1]ANEXO RP14'!$A$59,(IF(G432=10,'[1]ANEXO RP14'!$A$60,(IF(G432=11,'[1]ANEXO RP14'!$A$61,(IF(G432=12,'[1]ANEXO RP14'!$A$62,(IF(G432=13,'[1]ANEXO RP14'!$A$63,(IF(G432=14,'[1]ANEXO RP14'!$A$64,(IF(G432=15,'[1]ANEXO RP14'!$A$65,(IF(G432=16,'[1]ANEXO RP14'!$A$66," ")))))))))))))))))))))))))))))))</f>
        <v>Recursos humanos (5)</v>
      </c>
      <c r="I432" s="181">
        <v>1456.6</v>
      </c>
      <c r="J432" s="182">
        <v>43651</v>
      </c>
      <c r="K432" s="183" t="s">
        <v>127</v>
      </c>
    </row>
    <row r="433" spans="1:11" s="131" customFormat="1" ht="41.25" customHeight="1" thickBot="1">
      <c r="A433" s="173">
        <v>43646</v>
      </c>
      <c r="B433" s="174" t="s">
        <v>139</v>
      </c>
      <c r="C433" s="175">
        <v>34222681890</v>
      </c>
      <c r="D433" s="176" t="str">
        <f>VLOOKUP($C432:$C$5037,$C$27:$D$5037,2,0)</f>
        <v>DARCIELA KAIZER</v>
      </c>
      <c r="E433" s="177">
        <v>1006</v>
      </c>
      <c r="F433" s="178" t="str">
        <f>VLOOKUP($E433:$E$5037,'[1]PLANO DE APLICAÇÃO'!$A$4:$B$1020,2,0)</f>
        <v>CUIDADOR SOCIAL</v>
      </c>
      <c r="G433" s="179">
        <v>1</v>
      </c>
      <c r="H433" s="180" t="str">
        <f>IF(G433=1,'[1]ANEXO RP14'!$A$51,(IF(G433=2,'[1]ANEXO RP14'!$A$52,(IF(G433=3,'[1]ANEXO RP14'!$A$53,(IF(G433=4,'[1]ANEXO RP14'!$A$54,(IF(G433=5,'[1]ANEXO RP14'!$A$55,(IF(G433=6,'[1]ANEXO RP14'!$A$56,(IF(G433=7,'[1]ANEXO RP14'!$A$57,(IF(G433=8,'[1]ANEXO RP14'!$A$58,(IF(G433=9,'[1]ANEXO RP14'!$A$59,(IF(G433=10,'[1]ANEXO RP14'!$A$60,(IF(G433=11,'[1]ANEXO RP14'!$A$61,(IF(G433=12,'[1]ANEXO RP14'!$A$62,(IF(G433=13,'[1]ANEXO RP14'!$A$63,(IF(G433=14,'[1]ANEXO RP14'!$A$64,(IF(G433=15,'[1]ANEXO RP14'!$A$65,(IF(G433=16,'[1]ANEXO RP14'!$A$66," ")))))))))))))))))))))))))))))))</f>
        <v>Recursos humanos (5)</v>
      </c>
      <c r="I433" s="181">
        <v>1006.39</v>
      </c>
      <c r="J433" s="182">
        <v>43651</v>
      </c>
      <c r="K433" s="183" t="s">
        <v>127</v>
      </c>
    </row>
    <row r="434" spans="1:11" s="131" customFormat="1" ht="41.25" customHeight="1" thickBot="1">
      <c r="A434" s="173">
        <v>43646</v>
      </c>
      <c r="B434" s="174" t="s">
        <v>139</v>
      </c>
      <c r="C434" s="175">
        <v>21327926822</v>
      </c>
      <c r="D434" s="176" t="str">
        <f>VLOOKUP($C433:$C$5037,$C$27:$D$5037,2,0)</f>
        <v>ERICA DE PAULA SILVA CRISPIM</v>
      </c>
      <c r="E434" s="177">
        <v>1006</v>
      </c>
      <c r="F434" s="178" t="str">
        <f>VLOOKUP($E434:$E$5037,'[1]PLANO DE APLICAÇÃO'!$A$4:$B$1020,2,0)</f>
        <v>CUIDADOR SOCIAL</v>
      </c>
      <c r="G434" s="179">
        <v>1</v>
      </c>
      <c r="H434" s="180" t="str">
        <f>IF(G434=1,'[1]ANEXO RP14'!$A$51,(IF(G434=2,'[1]ANEXO RP14'!$A$52,(IF(G434=3,'[1]ANEXO RP14'!$A$53,(IF(G434=4,'[1]ANEXO RP14'!$A$54,(IF(G434=5,'[1]ANEXO RP14'!$A$55,(IF(G434=6,'[1]ANEXO RP14'!$A$56,(IF(G434=7,'[1]ANEXO RP14'!$A$57,(IF(G434=8,'[1]ANEXO RP14'!$A$58,(IF(G434=9,'[1]ANEXO RP14'!$A$59,(IF(G434=10,'[1]ANEXO RP14'!$A$60,(IF(G434=11,'[1]ANEXO RP14'!$A$61,(IF(G434=12,'[1]ANEXO RP14'!$A$62,(IF(G434=13,'[1]ANEXO RP14'!$A$63,(IF(G434=14,'[1]ANEXO RP14'!$A$64,(IF(G434=15,'[1]ANEXO RP14'!$A$65,(IF(G434=16,'[1]ANEXO RP14'!$A$66," ")))))))))))))))))))))))))))))))</f>
        <v>Recursos humanos (5)</v>
      </c>
      <c r="I434" s="181">
        <v>423.63</v>
      </c>
      <c r="J434" s="182">
        <v>43651</v>
      </c>
      <c r="K434" s="183" t="s">
        <v>127</v>
      </c>
    </row>
    <row r="435" spans="1:11" s="131" customFormat="1" ht="41.25" customHeight="1" thickBot="1">
      <c r="A435" s="173">
        <v>43646</v>
      </c>
      <c r="B435" s="174" t="s">
        <v>139</v>
      </c>
      <c r="C435" s="175">
        <v>36239768812</v>
      </c>
      <c r="D435" s="176" t="str">
        <f>VLOOKUP($C434:$C$5037,$C$27:$D$5037,2,0)</f>
        <v>DRIELY CRISTINA DE ARAUJO SOUZA</v>
      </c>
      <c r="E435" s="177">
        <v>1006</v>
      </c>
      <c r="F435" s="178" t="str">
        <f>VLOOKUP($E435:$E$5037,'[1]PLANO DE APLICAÇÃO'!$A$4:$B$1020,2,0)</f>
        <v>CUIDADOR SOCIAL</v>
      </c>
      <c r="G435" s="179">
        <v>1</v>
      </c>
      <c r="H435" s="180" t="str">
        <f>IF(G435=1,'[1]ANEXO RP14'!$A$51,(IF(G435=2,'[1]ANEXO RP14'!$A$52,(IF(G435=3,'[1]ANEXO RP14'!$A$53,(IF(G435=4,'[1]ANEXO RP14'!$A$54,(IF(G435=5,'[1]ANEXO RP14'!$A$55,(IF(G435=6,'[1]ANEXO RP14'!$A$56,(IF(G435=7,'[1]ANEXO RP14'!$A$57,(IF(G435=8,'[1]ANEXO RP14'!$A$58,(IF(G435=9,'[1]ANEXO RP14'!$A$59,(IF(G435=10,'[1]ANEXO RP14'!$A$60,(IF(G435=11,'[1]ANEXO RP14'!$A$61,(IF(G435=12,'[1]ANEXO RP14'!$A$62,(IF(G435=13,'[1]ANEXO RP14'!$A$63,(IF(G435=14,'[1]ANEXO RP14'!$A$64,(IF(G435=15,'[1]ANEXO RP14'!$A$65,(IF(G435=16,'[1]ANEXO RP14'!$A$66," ")))))))))))))))))))))))))))))))</f>
        <v>Recursos humanos (5)</v>
      </c>
      <c r="I435" s="181">
        <v>748.05</v>
      </c>
      <c r="J435" s="182">
        <v>43651</v>
      </c>
      <c r="K435" s="183" t="s">
        <v>127</v>
      </c>
    </row>
    <row r="436" spans="1:11" s="131" customFormat="1" ht="41.25" customHeight="1" thickBot="1">
      <c r="A436" s="173">
        <v>43646</v>
      </c>
      <c r="B436" s="174" t="s">
        <v>139</v>
      </c>
      <c r="C436" s="175">
        <v>22555165860</v>
      </c>
      <c r="D436" s="176" t="str">
        <f>VLOOKUP($C435:$C$5037,$C$27:$D$5037,2,0)</f>
        <v>EDNEA NUNES SILVA</v>
      </c>
      <c r="E436" s="177">
        <v>1009</v>
      </c>
      <c r="F436" s="178" t="str">
        <f>VLOOKUP($E436:$E$5037,'[1]PLANO DE APLICAÇÃO'!$A$4:$B$1020,2,0)</f>
        <v>LAVANDERIA</v>
      </c>
      <c r="G436" s="179">
        <v>1</v>
      </c>
      <c r="H436" s="180" t="str">
        <f>IF(G436=1,'[1]ANEXO RP14'!$A$51,(IF(G436=2,'[1]ANEXO RP14'!$A$52,(IF(G436=3,'[1]ANEXO RP14'!$A$53,(IF(G436=4,'[1]ANEXO RP14'!$A$54,(IF(G436=5,'[1]ANEXO RP14'!$A$55,(IF(G436=6,'[1]ANEXO RP14'!$A$56,(IF(G436=7,'[1]ANEXO RP14'!$A$57,(IF(G436=8,'[1]ANEXO RP14'!$A$58,(IF(G436=9,'[1]ANEXO RP14'!$A$59,(IF(G436=10,'[1]ANEXO RP14'!$A$60,(IF(G436=11,'[1]ANEXO RP14'!$A$61,(IF(G436=12,'[1]ANEXO RP14'!$A$62,(IF(G436=13,'[1]ANEXO RP14'!$A$63,(IF(G436=14,'[1]ANEXO RP14'!$A$64,(IF(G436=15,'[1]ANEXO RP14'!$A$65,(IF(G436=16,'[1]ANEXO RP14'!$A$66," ")))))))))))))))))))))))))))))))</f>
        <v>Recursos humanos (5)</v>
      </c>
      <c r="I436" s="181">
        <v>602.22</v>
      </c>
      <c r="J436" s="182">
        <v>43651</v>
      </c>
      <c r="K436" s="183" t="s">
        <v>127</v>
      </c>
    </row>
    <row r="437" spans="1:11" s="131" customFormat="1" ht="41.25" customHeight="1" thickBot="1">
      <c r="A437" s="173">
        <v>43646</v>
      </c>
      <c r="B437" s="174" t="s">
        <v>139</v>
      </c>
      <c r="C437" s="175">
        <v>26257105862</v>
      </c>
      <c r="D437" s="176" t="str">
        <f>VLOOKUP($C436:$C$5037,$C$27:$D$5037,2,0)</f>
        <v>EDMA APARECIDA DIAS BERNABE</v>
      </c>
      <c r="E437" s="177">
        <v>1008</v>
      </c>
      <c r="F437" s="178" t="str">
        <f>VLOOKUP($E437:$E$5037,'[1]PLANO DE APLICAÇÃO'!$A$4:$B$1020,2,0)</f>
        <v>AUXILIAR DE LIMPEZA</v>
      </c>
      <c r="G437" s="179">
        <v>1</v>
      </c>
      <c r="H437" s="180" t="str">
        <f>IF(G437=1,'[1]ANEXO RP14'!$A$51,(IF(G437=2,'[1]ANEXO RP14'!$A$52,(IF(G437=3,'[1]ANEXO RP14'!$A$53,(IF(G437=4,'[1]ANEXO RP14'!$A$54,(IF(G437=5,'[1]ANEXO RP14'!$A$55,(IF(G437=6,'[1]ANEXO RP14'!$A$56,(IF(G437=7,'[1]ANEXO RP14'!$A$57,(IF(G437=8,'[1]ANEXO RP14'!$A$58,(IF(G437=9,'[1]ANEXO RP14'!$A$59,(IF(G437=10,'[1]ANEXO RP14'!$A$60,(IF(G437=11,'[1]ANEXO RP14'!$A$61,(IF(G437=12,'[1]ANEXO RP14'!$A$62,(IF(G437=13,'[1]ANEXO RP14'!$A$63,(IF(G437=14,'[1]ANEXO RP14'!$A$64,(IF(G437=15,'[1]ANEXO RP14'!$A$65,(IF(G437=16,'[1]ANEXO RP14'!$A$66," ")))))))))))))))))))))))))))))))</f>
        <v>Recursos humanos (5)</v>
      </c>
      <c r="I437" s="181">
        <v>922.69</v>
      </c>
      <c r="J437" s="182">
        <v>43651</v>
      </c>
      <c r="K437" s="183" t="s">
        <v>127</v>
      </c>
    </row>
    <row r="438" spans="1:11" s="131" customFormat="1" ht="41.25" customHeight="1" thickBot="1">
      <c r="A438" s="173">
        <v>43646</v>
      </c>
      <c r="B438" s="174" t="s">
        <v>139</v>
      </c>
      <c r="C438" s="175">
        <v>14452577857</v>
      </c>
      <c r="D438" s="176" t="str">
        <f>VLOOKUP($C437:$C$5037,$C$27:$D$5037,2,0)</f>
        <v>ELAINE FARIA DA SILVA ASSIS</v>
      </c>
      <c r="E438" s="177">
        <v>1007</v>
      </c>
      <c r="F438" s="178" t="str">
        <f>VLOOKUP($E438:$E$5037,'[1]PLANO DE APLICAÇÃO'!$A$4:$B$1020,2,0)</f>
        <v>COZINHEIRA</v>
      </c>
      <c r="G438" s="179">
        <v>1</v>
      </c>
      <c r="H438" s="180" t="str">
        <f>IF(G438=1,'[1]ANEXO RP14'!$A$51,(IF(G438=2,'[1]ANEXO RP14'!$A$52,(IF(G438=3,'[1]ANEXO RP14'!$A$53,(IF(G438=4,'[1]ANEXO RP14'!$A$54,(IF(G438=5,'[1]ANEXO RP14'!$A$55,(IF(G438=6,'[1]ANEXO RP14'!$A$56,(IF(G438=7,'[1]ANEXO RP14'!$A$57,(IF(G438=8,'[1]ANEXO RP14'!$A$58,(IF(G438=9,'[1]ANEXO RP14'!$A$59,(IF(G438=10,'[1]ANEXO RP14'!$A$60,(IF(G438=11,'[1]ANEXO RP14'!$A$61,(IF(G438=12,'[1]ANEXO RP14'!$A$62,(IF(G438=13,'[1]ANEXO RP14'!$A$63,(IF(G438=14,'[1]ANEXO RP14'!$A$64,(IF(G438=15,'[1]ANEXO RP14'!$A$65,(IF(G438=16,'[1]ANEXO RP14'!$A$66," ")))))))))))))))))))))))))))))))</f>
        <v>Recursos humanos (5)</v>
      </c>
      <c r="I438" s="181">
        <v>844.25</v>
      </c>
      <c r="J438" s="182">
        <v>43651</v>
      </c>
      <c r="K438" s="183" t="s">
        <v>127</v>
      </c>
    </row>
    <row r="439" spans="1:11" s="131" customFormat="1" ht="41.25" customHeight="1" thickBot="1">
      <c r="A439" s="173">
        <v>43646</v>
      </c>
      <c r="B439" s="174" t="s">
        <v>139</v>
      </c>
      <c r="C439" s="175" t="s">
        <v>435</v>
      </c>
      <c r="D439" s="176" t="s">
        <v>412</v>
      </c>
      <c r="E439" s="177">
        <v>1001</v>
      </c>
      <c r="F439" s="178" t="str">
        <f>VLOOKUP($E439:$E$5037,'[1]PLANO DE APLICAÇÃO'!$A$4:$B$1020,2,0)</f>
        <v>COORDENADOR TÉCNICO</v>
      </c>
      <c r="G439" s="179">
        <v>1</v>
      </c>
      <c r="H439" s="180" t="str">
        <f>IF(G439=1,'[1]ANEXO RP14'!$A$51,(IF(G439=2,'[1]ANEXO RP14'!$A$52,(IF(G439=3,'[1]ANEXO RP14'!$A$53,(IF(G439=4,'[1]ANEXO RP14'!$A$54,(IF(G439=5,'[1]ANEXO RP14'!$A$55,(IF(G439=6,'[1]ANEXO RP14'!$A$56,(IF(G439=7,'[1]ANEXO RP14'!$A$57,(IF(G439=8,'[1]ANEXO RP14'!$A$58,(IF(G439=9,'[1]ANEXO RP14'!$A$59,(IF(G439=10,'[1]ANEXO RP14'!$A$60,(IF(G439=11,'[1]ANEXO RP14'!$A$61,(IF(G439=12,'[1]ANEXO RP14'!$A$62,(IF(G439=13,'[1]ANEXO RP14'!$A$63,(IF(G439=14,'[1]ANEXO RP14'!$A$64,(IF(G439=15,'[1]ANEXO RP14'!$A$65,(IF(G439=16,'[1]ANEXO RP14'!$A$66," ")))))))))))))))))))))))))))))))</f>
        <v>Recursos humanos (5)</v>
      </c>
      <c r="I439" s="181">
        <v>2247.1799999999998</v>
      </c>
      <c r="J439" s="182">
        <v>43651</v>
      </c>
      <c r="K439" s="183" t="s">
        <v>127</v>
      </c>
    </row>
    <row r="440" spans="1:11" s="131" customFormat="1" ht="41.25" customHeight="1" thickBot="1">
      <c r="A440" s="173">
        <v>43646</v>
      </c>
      <c r="B440" s="174" t="s">
        <v>139</v>
      </c>
      <c r="C440" s="175">
        <v>999781561</v>
      </c>
      <c r="D440" s="176" t="str">
        <f>VLOOKUP($C439:$C$5037,$C$27:$D$5037,2,0)</f>
        <v>GENI MARIA DIAS FURTADO</v>
      </c>
      <c r="E440" s="177">
        <v>1006</v>
      </c>
      <c r="F440" s="178" t="str">
        <f>VLOOKUP($E440:$E$5037,'[1]PLANO DE APLICAÇÃO'!$A$4:$B$1020,2,0)</f>
        <v>CUIDADOR SOCIAL</v>
      </c>
      <c r="G440" s="179">
        <v>1</v>
      </c>
      <c r="H440" s="180" t="str">
        <f>IF(G440=1,'[1]ANEXO RP14'!$A$51,(IF(G440=2,'[1]ANEXO RP14'!$A$52,(IF(G440=3,'[1]ANEXO RP14'!$A$53,(IF(G440=4,'[1]ANEXO RP14'!$A$54,(IF(G440=5,'[1]ANEXO RP14'!$A$55,(IF(G440=6,'[1]ANEXO RP14'!$A$56,(IF(G440=7,'[1]ANEXO RP14'!$A$57,(IF(G440=8,'[1]ANEXO RP14'!$A$58,(IF(G440=9,'[1]ANEXO RP14'!$A$59,(IF(G440=10,'[1]ANEXO RP14'!$A$60,(IF(G440=11,'[1]ANEXO RP14'!$A$61,(IF(G440=12,'[1]ANEXO RP14'!$A$62,(IF(G440=13,'[1]ANEXO RP14'!$A$63,(IF(G440=14,'[1]ANEXO RP14'!$A$64,(IF(G440=15,'[1]ANEXO RP14'!$A$65,(IF(G440=16,'[1]ANEXO RP14'!$A$66," ")))))))))))))))))))))))))))))))</f>
        <v>Recursos humanos (5)</v>
      </c>
      <c r="I440" s="181">
        <v>1312.45</v>
      </c>
      <c r="J440" s="182">
        <v>43651</v>
      </c>
      <c r="K440" s="183" t="s">
        <v>127</v>
      </c>
    </row>
    <row r="441" spans="1:11" s="131" customFormat="1" ht="41.25" customHeight="1" thickBot="1">
      <c r="A441" s="173">
        <v>43646</v>
      </c>
      <c r="B441" s="174" t="s">
        <v>139</v>
      </c>
      <c r="C441" s="175">
        <v>27257770549</v>
      </c>
      <c r="D441" s="176" t="str">
        <f>VLOOKUP($C440:$C$5037,$C$27:$D$5037,2,0)</f>
        <v>GILSON MOREIRA</v>
      </c>
      <c r="E441" s="177">
        <v>1008</v>
      </c>
      <c r="F441" s="178" t="str">
        <f>VLOOKUP($E441:$E$5037,'[1]PLANO DE APLICAÇÃO'!$A$4:$B$1020,2,0)</f>
        <v>AUXILIAR DE LIMPEZA</v>
      </c>
      <c r="G441" s="179">
        <v>1</v>
      </c>
      <c r="H441" s="180" t="str">
        <f>IF(G441=1,'[1]ANEXO RP14'!$A$51,(IF(G441=2,'[1]ANEXO RP14'!$A$52,(IF(G441=3,'[1]ANEXO RP14'!$A$53,(IF(G441=4,'[1]ANEXO RP14'!$A$54,(IF(G441=5,'[1]ANEXO RP14'!$A$55,(IF(G441=6,'[1]ANEXO RP14'!$A$56,(IF(G441=7,'[1]ANEXO RP14'!$A$57,(IF(G441=8,'[1]ANEXO RP14'!$A$58,(IF(G441=9,'[1]ANEXO RP14'!$A$59,(IF(G441=10,'[1]ANEXO RP14'!$A$60,(IF(G441=11,'[1]ANEXO RP14'!$A$61,(IF(G441=12,'[1]ANEXO RP14'!$A$62,(IF(G441=13,'[1]ANEXO RP14'!$A$63,(IF(G441=14,'[1]ANEXO RP14'!$A$64,(IF(G441=15,'[1]ANEXO RP14'!$A$65,(IF(G441=16,'[1]ANEXO RP14'!$A$66," ")))))))))))))))))))))))))))))))</f>
        <v>Recursos humanos (5)</v>
      </c>
      <c r="I441" s="181">
        <v>1346.31</v>
      </c>
      <c r="J441" s="182">
        <v>43651</v>
      </c>
      <c r="K441" s="183" t="s">
        <v>127</v>
      </c>
    </row>
    <row r="442" spans="1:11" s="131" customFormat="1" ht="41.25" customHeight="1" thickBot="1">
      <c r="A442" s="173">
        <v>43646</v>
      </c>
      <c r="B442" s="174" t="s">
        <v>139</v>
      </c>
      <c r="C442" s="175">
        <v>39284491843</v>
      </c>
      <c r="D442" s="176" t="str">
        <f>VLOOKUP($C441:$C$5037,$C$27:$D$5037,2,0)</f>
        <v>LARAIANI APARECIDA DE SOUZA BALAZS</v>
      </c>
      <c r="E442" s="177">
        <v>1006</v>
      </c>
      <c r="F442" s="178" t="str">
        <f>VLOOKUP($E442:$E$5037,'[1]PLANO DE APLICAÇÃO'!$A$4:$B$1020,2,0)</f>
        <v>CUIDADOR SOCIAL</v>
      </c>
      <c r="G442" s="179">
        <v>1</v>
      </c>
      <c r="H442" s="180" t="str">
        <f>IF(G442=1,'[1]ANEXO RP14'!$A$51,(IF(G442=2,'[1]ANEXO RP14'!$A$52,(IF(G442=3,'[1]ANEXO RP14'!$A$53,(IF(G442=4,'[1]ANEXO RP14'!$A$54,(IF(G442=5,'[1]ANEXO RP14'!$A$55,(IF(G442=6,'[1]ANEXO RP14'!$A$56,(IF(G442=7,'[1]ANEXO RP14'!$A$57,(IF(G442=8,'[1]ANEXO RP14'!$A$58,(IF(G442=9,'[1]ANEXO RP14'!$A$59,(IF(G442=10,'[1]ANEXO RP14'!$A$60,(IF(G442=11,'[1]ANEXO RP14'!$A$61,(IF(G442=12,'[1]ANEXO RP14'!$A$62,(IF(G442=13,'[1]ANEXO RP14'!$A$63,(IF(G442=14,'[1]ANEXO RP14'!$A$64,(IF(G442=15,'[1]ANEXO RP14'!$A$65,(IF(G442=16,'[1]ANEXO RP14'!$A$66," ")))))))))))))))))))))))))))))))</f>
        <v>Recursos humanos (5)</v>
      </c>
      <c r="I442" s="181">
        <v>821.67</v>
      </c>
      <c r="J442" s="182">
        <v>43651</v>
      </c>
      <c r="K442" s="183" t="s">
        <v>127</v>
      </c>
    </row>
    <row r="443" spans="1:11" s="131" customFormat="1" ht="41.25" customHeight="1" thickBot="1">
      <c r="A443" s="173">
        <v>43646</v>
      </c>
      <c r="B443" s="174" t="s">
        <v>139</v>
      </c>
      <c r="C443" s="175">
        <v>42260454836</v>
      </c>
      <c r="D443" s="176" t="str">
        <f>VLOOKUP($C442:$C$5037,$C$27:$D$5037,2,0)</f>
        <v>LAURA CERVILHA DE FREITAS FERREIRA</v>
      </c>
      <c r="E443" s="177">
        <v>1004</v>
      </c>
      <c r="F443" s="178" t="str">
        <f>VLOOKUP($E443:$E$5037,'[1]PLANO DE APLICAÇÃO'!$A$4:$B$1020,2,0)</f>
        <v>TERAPEUTA OCUPACIONAL</v>
      </c>
      <c r="G443" s="179">
        <v>1</v>
      </c>
      <c r="H443" s="180" t="str">
        <f>IF(G443=1,'[1]ANEXO RP14'!$A$51,(IF(G443=2,'[1]ANEXO RP14'!$A$52,(IF(G443=3,'[1]ANEXO RP14'!$A$53,(IF(G443=4,'[1]ANEXO RP14'!$A$54,(IF(G443=5,'[1]ANEXO RP14'!$A$55,(IF(G443=6,'[1]ANEXO RP14'!$A$56,(IF(G443=7,'[1]ANEXO RP14'!$A$57,(IF(G443=8,'[1]ANEXO RP14'!$A$58,(IF(G443=9,'[1]ANEXO RP14'!$A$59,(IF(G443=10,'[1]ANEXO RP14'!$A$60,(IF(G443=11,'[1]ANEXO RP14'!$A$61,(IF(G443=12,'[1]ANEXO RP14'!$A$62,(IF(G443=13,'[1]ANEXO RP14'!$A$63,(IF(G443=14,'[1]ANEXO RP14'!$A$64,(IF(G443=15,'[1]ANEXO RP14'!$A$65,(IF(G443=16,'[1]ANEXO RP14'!$A$66," ")))))))))))))))))))))))))))))))</f>
        <v>Recursos humanos (5)</v>
      </c>
      <c r="I443" s="181">
        <v>2337.34</v>
      </c>
      <c r="J443" s="182">
        <v>43651</v>
      </c>
      <c r="K443" s="183" t="s">
        <v>127</v>
      </c>
    </row>
    <row r="444" spans="1:11" s="131" customFormat="1" ht="41.25" customHeight="1" thickBot="1">
      <c r="A444" s="173">
        <v>43646</v>
      </c>
      <c r="B444" s="174" t="s">
        <v>139</v>
      </c>
      <c r="C444" s="175">
        <v>8166830850</v>
      </c>
      <c r="D444" s="176" t="str">
        <f>VLOOKUP($C443:$C$5037,$C$27:$D$5037,2,0)</f>
        <v>MARISA DE SOUSA CAMPOS BARBOSA</v>
      </c>
      <c r="E444" s="177">
        <v>1008</v>
      </c>
      <c r="F444" s="178" t="str">
        <f>VLOOKUP($E444:$E$5037,'[1]PLANO DE APLICAÇÃO'!$A$4:$B$1020,2,0)</f>
        <v>AUXILIAR DE LIMPEZA</v>
      </c>
      <c r="G444" s="179">
        <v>1</v>
      </c>
      <c r="H444" s="180" t="str">
        <f>IF(G444=1,'[1]ANEXO RP14'!$A$51,(IF(G444=2,'[1]ANEXO RP14'!$A$52,(IF(G444=3,'[1]ANEXO RP14'!$A$53,(IF(G444=4,'[1]ANEXO RP14'!$A$54,(IF(G444=5,'[1]ANEXO RP14'!$A$55,(IF(G444=6,'[1]ANEXO RP14'!$A$56,(IF(G444=7,'[1]ANEXO RP14'!$A$57,(IF(G444=8,'[1]ANEXO RP14'!$A$58,(IF(G444=9,'[1]ANEXO RP14'!$A$59,(IF(G444=10,'[1]ANEXO RP14'!$A$60,(IF(G444=11,'[1]ANEXO RP14'!$A$61,(IF(G444=12,'[1]ANEXO RP14'!$A$62,(IF(G444=13,'[1]ANEXO RP14'!$A$63,(IF(G444=14,'[1]ANEXO RP14'!$A$64,(IF(G444=15,'[1]ANEXO RP14'!$A$65,(IF(G444=16,'[1]ANEXO RP14'!$A$66," ")))))))))))))))))))))))))))))))</f>
        <v>Recursos humanos (5)</v>
      </c>
      <c r="I444" s="181">
        <v>1335.03</v>
      </c>
      <c r="J444" s="182">
        <v>43651</v>
      </c>
      <c r="K444" s="183" t="s">
        <v>127</v>
      </c>
    </row>
    <row r="445" spans="1:11" s="131" customFormat="1" ht="41.25" customHeight="1" thickBot="1">
      <c r="A445" s="173">
        <v>43646</v>
      </c>
      <c r="B445" s="174" t="s">
        <v>139</v>
      </c>
      <c r="C445" s="175">
        <v>43065202859</v>
      </c>
      <c r="D445" s="176" t="str">
        <f>VLOOKUP($C444:$C$5037,$C$27:$D$5037,2,0)</f>
        <v>MARINA PONSE</v>
      </c>
      <c r="E445" s="177">
        <v>1003</v>
      </c>
      <c r="F445" s="178" t="str">
        <f>VLOOKUP($E445:$E$5037,'[1]PLANO DE APLICAÇÃO'!$A$4:$B$1020,2,0)</f>
        <v>PSICÓLOGO</v>
      </c>
      <c r="G445" s="179">
        <v>1</v>
      </c>
      <c r="H445" s="180" t="str">
        <f>IF(G445=1,'[1]ANEXO RP14'!$A$51,(IF(G445=2,'[1]ANEXO RP14'!$A$52,(IF(G445=3,'[1]ANEXO RP14'!$A$53,(IF(G445=4,'[1]ANEXO RP14'!$A$54,(IF(G445=5,'[1]ANEXO RP14'!$A$55,(IF(G445=6,'[1]ANEXO RP14'!$A$56,(IF(G445=7,'[1]ANEXO RP14'!$A$57,(IF(G445=8,'[1]ANEXO RP14'!$A$58,(IF(G445=9,'[1]ANEXO RP14'!$A$59,(IF(G445=10,'[1]ANEXO RP14'!$A$60,(IF(G445=11,'[1]ANEXO RP14'!$A$61,(IF(G445=12,'[1]ANEXO RP14'!$A$62,(IF(G445=13,'[1]ANEXO RP14'!$A$63,(IF(G445=14,'[1]ANEXO RP14'!$A$64,(IF(G445=15,'[1]ANEXO RP14'!$A$65,(IF(G445=16,'[1]ANEXO RP14'!$A$66," ")))))))))))))))))))))))))))))))</f>
        <v>Recursos humanos (5)</v>
      </c>
      <c r="I445" s="181">
        <v>1511.6</v>
      </c>
      <c r="J445" s="182">
        <v>43651</v>
      </c>
      <c r="K445" s="183" t="s">
        <v>127</v>
      </c>
    </row>
    <row r="446" spans="1:11" s="131" customFormat="1" ht="41.25" customHeight="1" thickBot="1">
      <c r="A446" s="173">
        <v>43646</v>
      </c>
      <c r="B446" s="174" t="s">
        <v>139</v>
      </c>
      <c r="C446" s="175">
        <v>17538257845</v>
      </c>
      <c r="D446" s="176" t="str">
        <f>VLOOKUP($C445:$C$5037,$C$27:$D$5037,2,0)</f>
        <v>MARLI MENDONÇA</v>
      </c>
      <c r="E446" s="177">
        <v>1006</v>
      </c>
      <c r="F446" s="178" t="str">
        <f>VLOOKUP($E446:$E$5037,'[1]PLANO DE APLICAÇÃO'!$A$4:$B$1020,2,0)</f>
        <v>CUIDADOR SOCIAL</v>
      </c>
      <c r="G446" s="179">
        <v>1</v>
      </c>
      <c r="H446" s="180" t="str">
        <f>IF(G446=1,'[1]ANEXO RP14'!$A$51,(IF(G446=2,'[1]ANEXO RP14'!$A$52,(IF(G446=3,'[1]ANEXO RP14'!$A$53,(IF(G446=4,'[1]ANEXO RP14'!$A$54,(IF(G446=5,'[1]ANEXO RP14'!$A$55,(IF(G446=6,'[1]ANEXO RP14'!$A$56,(IF(G446=7,'[1]ANEXO RP14'!$A$57,(IF(G446=8,'[1]ANEXO RP14'!$A$58,(IF(G446=9,'[1]ANEXO RP14'!$A$59,(IF(G446=10,'[1]ANEXO RP14'!$A$60,(IF(G446=11,'[1]ANEXO RP14'!$A$61,(IF(G446=12,'[1]ANEXO RP14'!$A$62,(IF(G446=13,'[1]ANEXO RP14'!$A$63,(IF(G446=14,'[1]ANEXO RP14'!$A$64,(IF(G446=15,'[1]ANEXO RP14'!$A$65,(IF(G446=16,'[1]ANEXO RP14'!$A$66," ")))))))))))))))))))))))))))))))</f>
        <v>Recursos humanos (5)</v>
      </c>
      <c r="I446" s="181">
        <v>759.34</v>
      </c>
      <c r="J446" s="182">
        <v>43651</v>
      </c>
      <c r="K446" s="183" t="s">
        <v>127</v>
      </c>
    </row>
    <row r="447" spans="1:11" s="131" customFormat="1" ht="41.25" customHeight="1" thickBot="1">
      <c r="A447" s="173">
        <v>43646</v>
      </c>
      <c r="B447" s="174" t="s">
        <v>139</v>
      </c>
      <c r="C447" s="175">
        <v>6014818871</v>
      </c>
      <c r="D447" s="176" t="str">
        <f>VLOOKUP($C446:$C$5037,$C$27:$D$5037,2,0)</f>
        <v>MARIA DE LOURDES DOS SANTOS</v>
      </c>
      <c r="E447" s="177">
        <v>1009</v>
      </c>
      <c r="F447" s="178" t="str">
        <f>VLOOKUP($E447:$E$5037,'[1]PLANO DE APLICAÇÃO'!$A$4:$B$1020,2,0)</f>
        <v>LAVANDERIA</v>
      </c>
      <c r="G447" s="179">
        <v>1</v>
      </c>
      <c r="H447" s="180" t="str">
        <f>IF(G447=1,'[1]ANEXO RP14'!$A$51,(IF(G447=2,'[1]ANEXO RP14'!$A$52,(IF(G447=3,'[1]ANEXO RP14'!$A$53,(IF(G447=4,'[1]ANEXO RP14'!$A$54,(IF(G447=5,'[1]ANEXO RP14'!$A$55,(IF(G447=6,'[1]ANEXO RP14'!$A$56,(IF(G447=7,'[1]ANEXO RP14'!$A$57,(IF(G447=8,'[1]ANEXO RP14'!$A$58,(IF(G447=9,'[1]ANEXO RP14'!$A$59,(IF(G447=10,'[1]ANEXO RP14'!$A$60,(IF(G447=11,'[1]ANEXO RP14'!$A$61,(IF(G447=12,'[1]ANEXO RP14'!$A$62,(IF(G447=13,'[1]ANEXO RP14'!$A$63,(IF(G447=14,'[1]ANEXO RP14'!$A$64,(IF(G447=15,'[1]ANEXO RP14'!$A$65,(IF(G447=16,'[1]ANEXO RP14'!$A$66," ")))))))))))))))))))))))))))))))</f>
        <v>Recursos humanos (5)</v>
      </c>
      <c r="I447" s="181">
        <v>770.63</v>
      </c>
      <c r="J447" s="182">
        <v>43651</v>
      </c>
      <c r="K447" s="183" t="s">
        <v>127</v>
      </c>
    </row>
    <row r="448" spans="1:11" s="131" customFormat="1" ht="41.25" customHeight="1" thickBot="1">
      <c r="A448" s="173">
        <v>43646</v>
      </c>
      <c r="B448" s="174" t="s">
        <v>139</v>
      </c>
      <c r="C448" s="175">
        <v>32219947882</v>
      </c>
      <c r="D448" s="176" t="str">
        <f>VLOOKUP($C447:$C$5037,$C$27:$D$5037,2,0)</f>
        <v>MARIANA CRISTINA ALVES</v>
      </c>
      <c r="E448" s="177">
        <v>1006</v>
      </c>
      <c r="F448" s="178" t="str">
        <f>VLOOKUP($E448:$E$5037,'[1]PLANO DE APLICAÇÃO'!$A$4:$B$1020,2,0)</f>
        <v>CUIDADOR SOCIAL</v>
      </c>
      <c r="G448" s="179">
        <v>1</v>
      </c>
      <c r="H448" s="180" t="str">
        <f>IF(G448=1,'[1]ANEXO RP14'!$A$51,(IF(G448=2,'[1]ANEXO RP14'!$A$52,(IF(G448=3,'[1]ANEXO RP14'!$A$53,(IF(G448=4,'[1]ANEXO RP14'!$A$54,(IF(G448=5,'[1]ANEXO RP14'!$A$55,(IF(G448=6,'[1]ANEXO RP14'!$A$56,(IF(G448=7,'[1]ANEXO RP14'!$A$57,(IF(G448=8,'[1]ANEXO RP14'!$A$58,(IF(G448=9,'[1]ANEXO RP14'!$A$59,(IF(G448=10,'[1]ANEXO RP14'!$A$60,(IF(G448=11,'[1]ANEXO RP14'!$A$61,(IF(G448=12,'[1]ANEXO RP14'!$A$62,(IF(G448=13,'[1]ANEXO RP14'!$A$63,(IF(G448=14,'[1]ANEXO RP14'!$A$64,(IF(G448=15,'[1]ANEXO RP14'!$A$65,(IF(G448=16,'[1]ANEXO RP14'!$A$66," ")))))))))))))))))))))))))))))))</f>
        <v>Recursos humanos (5)</v>
      </c>
      <c r="I448" s="181">
        <v>770.63</v>
      </c>
      <c r="J448" s="182">
        <v>43651</v>
      </c>
      <c r="K448" s="183" t="s">
        <v>127</v>
      </c>
    </row>
    <row r="449" spans="1:11" s="131" customFormat="1" ht="41.25" customHeight="1" thickBot="1">
      <c r="A449" s="173">
        <v>43646</v>
      </c>
      <c r="B449" s="174" t="s">
        <v>139</v>
      </c>
      <c r="C449" s="175">
        <v>5891067838</v>
      </c>
      <c r="D449" s="176" t="str">
        <f>VLOOKUP($C448:$C$5037,$C$27:$D$5037,2,0)</f>
        <v>MAURA GOMES MARTINIANO DE OLIVEIRA</v>
      </c>
      <c r="E449" s="177">
        <v>1002</v>
      </c>
      <c r="F449" s="178" t="str">
        <f>VLOOKUP($E449:$E$5037,'[1]PLANO DE APLICAÇÃO'!$A$4:$B$1020,2,0)</f>
        <v>ASSISTENTE SOCIAL</v>
      </c>
      <c r="G449" s="179">
        <v>1</v>
      </c>
      <c r="H449" s="180" t="str">
        <f>IF(G449=1,'[1]ANEXO RP14'!$A$51,(IF(G449=2,'[1]ANEXO RP14'!$A$52,(IF(G449=3,'[1]ANEXO RP14'!$A$53,(IF(G449=4,'[1]ANEXO RP14'!$A$54,(IF(G449=5,'[1]ANEXO RP14'!$A$55,(IF(G449=6,'[1]ANEXO RP14'!$A$56,(IF(G449=7,'[1]ANEXO RP14'!$A$57,(IF(G449=8,'[1]ANEXO RP14'!$A$58,(IF(G449=9,'[1]ANEXO RP14'!$A$59,(IF(G449=10,'[1]ANEXO RP14'!$A$60,(IF(G449=11,'[1]ANEXO RP14'!$A$61,(IF(G449=12,'[1]ANEXO RP14'!$A$62,(IF(G449=13,'[1]ANEXO RP14'!$A$63,(IF(G449=14,'[1]ANEXO RP14'!$A$64,(IF(G449=15,'[1]ANEXO RP14'!$A$65,(IF(G449=16,'[1]ANEXO RP14'!$A$66," ")))))))))))))))))))))))))))))))</f>
        <v>Recursos humanos (5)</v>
      </c>
      <c r="I449" s="181">
        <v>2727.81</v>
      </c>
      <c r="J449" s="182">
        <v>43651</v>
      </c>
      <c r="K449" s="183" t="s">
        <v>127</v>
      </c>
    </row>
    <row r="450" spans="1:11" s="131" customFormat="1" ht="41.25" customHeight="1" thickBot="1">
      <c r="A450" s="173">
        <v>43646</v>
      </c>
      <c r="B450" s="174" t="s">
        <v>139</v>
      </c>
      <c r="C450" s="175">
        <v>98467212500</v>
      </c>
      <c r="D450" s="176" t="str">
        <f>VLOOKUP($C449:$C$5037,$C$27:$D$5037,2,0)</f>
        <v>MARIUZETE SANTANA GOMES LEONARDO</v>
      </c>
      <c r="E450" s="177">
        <v>1006</v>
      </c>
      <c r="F450" s="178" t="str">
        <f>VLOOKUP($E450:$E$5037,'[1]PLANO DE APLICAÇÃO'!$A$4:$B$1020,2,0)</f>
        <v>CUIDADOR SOCIAL</v>
      </c>
      <c r="G450" s="179">
        <v>1</v>
      </c>
      <c r="H450" s="180" t="str">
        <f>IF(G450=1,'[1]ANEXO RP14'!$A$51,(IF(G450=2,'[1]ANEXO RP14'!$A$52,(IF(G450=3,'[1]ANEXO RP14'!$A$53,(IF(G450=4,'[1]ANEXO RP14'!$A$54,(IF(G450=5,'[1]ANEXO RP14'!$A$55,(IF(G450=6,'[1]ANEXO RP14'!$A$56,(IF(G450=7,'[1]ANEXO RP14'!$A$57,(IF(G450=8,'[1]ANEXO RP14'!$A$58,(IF(G450=9,'[1]ANEXO RP14'!$A$59,(IF(G450=10,'[1]ANEXO RP14'!$A$60,(IF(G450=11,'[1]ANEXO RP14'!$A$61,(IF(G450=12,'[1]ANEXO RP14'!$A$62,(IF(G450=13,'[1]ANEXO RP14'!$A$63,(IF(G450=14,'[1]ANEXO RP14'!$A$64,(IF(G450=15,'[1]ANEXO RP14'!$A$65,(IF(G450=16,'[1]ANEXO RP14'!$A$66," ")))))))))))))))))))))))))))))))</f>
        <v>Recursos humanos (5)</v>
      </c>
      <c r="I450" s="181">
        <v>697.5</v>
      </c>
      <c r="J450" s="182">
        <v>43651</v>
      </c>
      <c r="K450" s="183" t="s">
        <v>127</v>
      </c>
    </row>
    <row r="451" spans="1:11" s="131" customFormat="1" ht="41.25" customHeight="1" thickBot="1">
      <c r="A451" s="173">
        <v>43646</v>
      </c>
      <c r="B451" s="174" t="s">
        <v>139</v>
      </c>
      <c r="C451" s="175">
        <v>21268132829</v>
      </c>
      <c r="D451" s="176" t="str">
        <f>VLOOKUP($C450:$C$5037,$C$27:$D$5037,2,0)</f>
        <v>MIRIA RODRIGUES DE BRITO</v>
      </c>
      <c r="E451" s="177">
        <v>1006</v>
      </c>
      <c r="F451" s="178" t="str">
        <f>VLOOKUP($E451:$E$5037,'[1]PLANO DE APLICAÇÃO'!$A$4:$B$1020,2,0)</f>
        <v>CUIDADOR SOCIAL</v>
      </c>
      <c r="G451" s="179">
        <v>1</v>
      </c>
      <c r="H451" s="180" t="str">
        <f>IF(G451=1,'[1]ANEXO RP14'!$A$51,(IF(G451=2,'[1]ANEXO RP14'!$A$52,(IF(G451=3,'[1]ANEXO RP14'!$A$53,(IF(G451=4,'[1]ANEXO RP14'!$A$54,(IF(G451=5,'[1]ANEXO RP14'!$A$55,(IF(G451=6,'[1]ANEXO RP14'!$A$56,(IF(G451=7,'[1]ANEXO RP14'!$A$57,(IF(G451=8,'[1]ANEXO RP14'!$A$58,(IF(G451=9,'[1]ANEXO RP14'!$A$59,(IF(G451=10,'[1]ANEXO RP14'!$A$60,(IF(G451=11,'[1]ANEXO RP14'!$A$61,(IF(G451=12,'[1]ANEXO RP14'!$A$62,(IF(G451=13,'[1]ANEXO RP14'!$A$63,(IF(G451=14,'[1]ANEXO RP14'!$A$64,(IF(G451=15,'[1]ANEXO RP14'!$A$65,(IF(G451=16,'[1]ANEXO RP14'!$A$66," ")))))))))))))))))))))))))))))))</f>
        <v>Recursos humanos (5)</v>
      </c>
      <c r="I451" s="181">
        <v>832.96</v>
      </c>
      <c r="J451" s="182">
        <v>43651</v>
      </c>
      <c r="K451" s="183" t="s">
        <v>127</v>
      </c>
    </row>
    <row r="452" spans="1:11" s="131" customFormat="1" ht="41.25" customHeight="1" thickBot="1">
      <c r="A452" s="173">
        <v>43646</v>
      </c>
      <c r="B452" s="174" t="s">
        <v>139</v>
      </c>
      <c r="C452" s="175">
        <v>4780767547</v>
      </c>
      <c r="D452" s="176" t="str">
        <f>VLOOKUP($C451:$C$5037,$C$27:$D$5037,2,0)</f>
        <v>ROSILENE CONCEIÇÃO DOS SANTOS</v>
      </c>
      <c r="E452" s="177">
        <v>1009</v>
      </c>
      <c r="F452" s="178" t="str">
        <f>VLOOKUP($E452:$E$5037,'[1]PLANO DE APLICAÇÃO'!$A$4:$B$1020,2,0)</f>
        <v>LAVANDERIA</v>
      </c>
      <c r="G452" s="179">
        <v>1</v>
      </c>
      <c r="H452" s="180" t="str">
        <f>IF(G452=1,'[1]ANEXO RP14'!$A$51,(IF(G452=2,'[1]ANEXO RP14'!$A$52,(IF(G452=3,'[1]ANEXO RP14'!$A$53,(IF(G452=4,'[1]ANEXO RP14'!$A$54,(IF(G452=5,'[1]ANEXO RP14'!$A$55,(IF(G452=6,'[1]ANEXO RP14'!$A$56,(IF(G452=7,'[1]ANEXO RP14'!$A$57,(IF(G452=8,'[1]ANEXO RP14'!$A$58,(IF(G452=9,'[1]ANEXO RP14'!$A$59,(IF(G452=10,'[1]ANEXO RP14'!$A$60,(IF(G452=11,'[1]ANEXO RP14'!$A$61,(IF(G452=12,'[1]ANEXO RP14'!$A$62,(IF(G452=13,'[1]ANEXO RP14'!$A$63,(IF(G452=14,'[1]ANEXO RP14'!$A$64,(IF(G452=15,'[1]ANEXO RP14'!$A$65,(IF(G452=16,'[1]ANEXO RP14'!$A$66," ")))))))))))))))))))))))))))))))</f>
        <v>Recursos humanos (5)</v>
      </c>
      <c r="I452" s="181">
        <v>1346.31</v>
      </c>
      <c r="J452" s="182">
        <v>43651</v>
      </c>
      <c r="K452" s="183" t="s">
        <v>127</v>
      </c>
    </row>
    <row r="453" spans="1:11" s="131" customFormat="1" ht="41.25" customHeight="1" thickBot="1">
      <c r="A453" s="173">
        <v>43646</v>
      </c>
      <c r="B453" s="174" t="s">
        <v>139</v>
      </c>
      <c r="C453" s="175">
        <v>31023160854</v>
      </c>
      <c r="D453" s="176" t="str">
        <f>VLOOKUP($C452:$C$5037,$C$27:$D$5037,2,0)</f>
        <v>TATIANA IZABEL RANGEL THEODORO</v>
      </c>
      <c r="E453" s="177">
        <v>1006</v>
      </c>
      <c r="F453" s="178" t="str">
        <f>VLOOKUP($E453:$E$5037,'[1]PLANO DE APLICAÇÃO'!$A$4:$B$1020,2,0)</f>
        <v>CUIDADOR SOCIAL</v>
      </c>
      <c r="G453" s="179">
        <v>1</v>
      </c>
      <c r="H453" s="180" t="str">
        <f>IF(G453=1,'[1]ANEXO RP14'!$A$51,(IF(G453=2,'[1]ANEXO RP14'!$A$52,(IF(G453=3,'[1]ANEXO RP14'!$A$53,(IF(G453=4,'[1]ANEXO RP14'!$A$54,(IF(G453=5,'[1]ANEXO RP14'!$A$55,(IF(G453=6,'[1]ANEXO RP14'!$A$56,(IF(G453=7,'[1]ANEXO RP14'!$A$57,(IF(G453=8,'[1]ANEXO RP14'!$A$58,(IF(G453=9,'[1]ANEXO RP14'!$A$59,(IF(G453=10,'[1]ANEXO RP14'!$A$60,(IF(G453=11,'[1]ANEXO RP14'!$A$61,(IF(G453=12,'[1]ANEXO RP14'!$A$62,(IF(G453=13,'[1]ANEXO RP14'!$A$63,(IF(G453=14,'[1]ANEXO RP14'!$A$64,(IF(G453=15,'[1]ANEXO RP14'!$A$65,(IF(G453=16,'[1]ANEXO RP14'!$A$66," ")))))))))))))))))))))))))))))))</f>
        <v>Recursos humanos (5)</v>
      </c>
      <c r="I453" s="181">
        <v>834.25</v>
      </c>
      <c r="J453" s="182">
        <v>43651</v>
      </c>
      <c r="K453" s="183" t="s">
        <v>127</v>
      </c>
    </row>
    <row r="454" spans="1:11" s="131" customFormat="1" ht="41.25" customHeight="1" thickBot="1">
      <c r="A454" s="173">
        <v>43647</v>
      </c>
      <c r="B454" s="174" t="s">
        <v>436</v>
      </c>
      <c r="C454" s="175">
        <v>4946908000143</v>
      </c>
      <c r="D454" s="176" t="str">
        <f>VLOOKUP($C453:$C$5037,$C$27:$D$5037,2,0)</f>
        <v>TECNOLOGICA IND. COM. DE PEÇAS E EQUIPAMENTOS IND. LTDA EPP</v>
      </c>
      <c r="E454" s="177">
        <v>3008</v>
      </c>
      <c r="F454" s="178" t="str">
        <f>VLOOKUP($E454:$E$5037,'[1]PLANO DE APLICAÇÃO'!$A$4:$B$1020,2,0)</f>
        <v>MANUTENÇÃO E REPAROS</v>
      </c>
      <c r="G454" s="179">
        <v>8</v>
      </c>
      <c r="H454" s="180" t="str">
        <f>IF(G454=1,'[1]ANEXO RP14'!$A$51,(IF(G454=2,'[1]ANEXO RP14'!$A$52,(IF(G454=3,'[1]ANEXO RP14'!$A$53,(IF(G454=4,'[1]ANEXO RP14'!$A$54,(IF(G454=5,'[1]ANEXO RP14'!$A$55,(IF(G454=6,'[1]ANEXO RP14'!$A$56,(IF(G454=7,'[1]ANEXO RP14'!$A$57,(IF(G454=8,'[1]ANEXO RP14'!$A$58,(IF(G454=9,'[1]ANEXO RP14'!$A$59,(IF(G454=10,'[1]ANEXO RP14'!$A$60,(IF(G454=11,'[1]ANEXO RP14'!$A$61,(IF(G454=12,'[1]ANEXO RP14'!$A$62,(IF(G454=13,'[1]ANEXO RP14'!$A$63,(IF(G454=14,'[1]ANEXO RP14'!$A$64,(IF(G454=15,'[1]ANEXO RP14'!$A$65,(IF(G454=16,'[1]ANEXO RP14'!$A$66," ")))))))))))))))))))))))))))))))</f>
        <v>Outros serviços de terceiros</v>
      </c>
      <c r="I454" s="181">
        <v>662.5</v>
      </c>
      <c r="J454" s="182">
        <v>43664</v>
      </c>
      <c r="K454" s="183" t="s">
        <v>437</v>
      </c>
    </row>
    <row r="455" spans="1:11" s="131" customFormat="1" ht="41.25" customHeight="1" thickBot="1">
      <c r="A455" s="173">
        <v>43647</v>
      </c>
      <c r="B455" s="174" t="s">
        <v>438</v>
      </c>
      <c r="C455" s="175">
        <v>10673394000100</v>
      </c>
      <c r="D455" s="176" t="str">
        <f>VLOOKUP($C454:$C$5037,$C$27:$D$5037,2,0)</f>
        <v>SYSPRODATA SISTEMA DE PROCESSAMENTO LTDA ME</v>
      </c>
      <c r="E455" s="177">
        <v>2002</v>
      </c>
      <c r="F455" s="178" t="str">
        <f>VLOOKUP($E455:$E$5037,'[1]PLANO DE APLICAÇÃO'!$A$4:$B$1020,2,0)</f>
        <v>VALE ALIMENTAÇÃO</v>
      </c>
      <c r="G455" s="179">
        <v>1</v>
      </c>
      <c r="H455" s="180" t="str">
        <f>IF(G455=1,'[1]ANEXO RP14'!$A$51,(IF(G455=2,'[1]ANEXO RP14'!$A$52,(IF(G455=3,'[1]ANEXO RP14'!$A$53,(IF(G455=4,'[1]ANEXO RP14'!$A$54,(IF(G455=5,'[1]ANEXO RP14'!$A$55,(IF(G455=6,'[1]ANEXO RP14'!$A$56,(IF(G455=7,'[1]ANEXO RP14'!$A$57,(IF(G455=8,'[1]ANEXO RP14'!$A$58,(IF(G455=9,'[1]ANEXO RP14'!$A$59,(IF(G455=10,'[1]ANEXO RP14'!$A$60,(IF(G455=11,'[1]ANEXO RP14'!$A$61,(IF(G455=12,'[1]ANEXO RP14'!$A$62,(IF(G455=13,'[1]ANEXO RP14'!$A$63,(IF(G455=14,'[1]ANEXO RP14'!$A$64,(IF(G455=15,'[1]ANEXO RP14'!$A$65,(IF(G455=16,'[1]ANEXO RP14'!$A$66," ")))))))))))))))))))))))))))))))</f>
        <v>Recursos humanos (5)</v>
      </c>
      <c r="I455" s="181">
        <v>8140.75</v>
      </c>
      <c r="J455" s="182">
        <v>43664</v>
      </c>
      <c r="K455" s="183" t="s">
        <v>439</v>
      </c>
    </row>
    <row r="456" spans="1:11" s="131" customFormat="1" ht="41.25" customHeight="1" thickBot="1">
      <c r="A456" s="173">
        <v>43648</v>
      </c>
      <c r="B456" s="174" t="s">
        <v>440</v>
      </c>
      <c r="C456" s="175">
        <v>3508406000178</v>
      </c>
      <c r="D456" s="176" t="str">
        <f>VLOOKUP($C455:$C$5037,$C$27:$D$5037,2,0)</f>
        <v>M.M PAPELARIA DE FRANCA LTDA ME</v>
      </c>
      <c r="E456" s="177">
        <v>4003</v>
      </c>
      <c r="F456" s="178" t="str">
        <f>VLOOKUP($E456:$E$5037,'[1]PLANO DE APLICAÇÃO'!$A$4:$B$1020,2,0)</f>
        <v>MATERIAL EDUCATIVO/PEDAGÓGICO/DIDÁTICO/EXPEDIENTE</v>
      </c>
      <c r="G456" s="179">
        <v>6</v>
      </c>
      <c r="H456" s="180" t="str">
        <f>IF(G456=1,'[1]ANEXO RP14'!$A$51,(IF(G456=2,'[1]ANEXO RP14'!$A$52,(IF(G456=3,'[1]ANEXO RP14'!$A$53,(IF(G456=4,'[1]ANEXO RP14'!$A$54,(IF(G456=5,'[1]ANEXO RP14'!$A$55,(IF(G456=6,'[1]ANEXO RP14'!$A$56,(IF(G456=7,'[1]ANEXO RP14'!$A$57,(IF(G456=8,'[1]ANEXO RP14'!$A$58,(IF(G456=9,'[1]ANEXO RP14'!$A$59,(IF(G456=10,'[1]ANEXO RP14'!$A$60,(IF(G456=11,'[1]ANEXO RP14'!$A$61,(IF(G456=12,'[1]ANEXO RP14'!$A$62,(IF(G456=13,'[1]ANEXO RP14'!$A$63,(IF(G456=14,'[1]ANEXO RP14'!$A$64,(IF(G456=15,'[1]ANEXO RP14'!$A$65,(IF(G456=16,'[1]ANEXO RP14'!$A$66," ")))))))))))))))))))))))))))))))</f>
        <v>Outros materiais de consumo</v>
      </c>
      <c r="I456" s="181">
        <v>183.9</v>
      </c>
      <c r="J456" s="182">
        <v>43656</v>
      </c>
      <c r="K456" s="183" t="s">
        <v>441</v>
      </c>
    </row>
    <row r="457" spans="1:11" s="131" customFormat="1" ht="41.25" customHeight="1" thickBot="1">
      <c r="A457" s="173">
        <v>43648</v>
      </c>
      <c r="B457" s="174" t="s">
        <v>442</v>
      </c>
      <c r="C457" s="175">
        <v>24896425001918</v>
      </c>
      <c r="D457" s="176" t="str">
        <f ca="1">VLOOKUP($C456:$C$5037,$C$27:$D$5037,2,0)</f>
        <v>LUIZ TONIN ATACADISTA E SUPERMERCADOS S.A</v>
      </c>
      <c r="E457" s="177">
        <v>4001</v>
      </c>
      <c r="F457" s="178" t="str">
        <f>VLOOKUP($E457:$E$5037,'[1]PLANO DE APLICAÇÃO'!$A$4:$B$1020,2,0)</f>
        <v>GÊNEROS ALIMENTÍCIOS</v>
      </c>
      <c r="G457" s="179">
        <v>5</v>
      </c>
      <c r="H457" s="180" t="str">
        <f>IF(G457=1,'[1]ANEXO RP14'!$A$51,(IF(G457=2,'[1]ANEXO RP14'!$A$52,(IF(G457=3,'[1]ANEXO RP14'!$A$53,(IF(G457=4,'[1]ANEXO RP14'!$A$54,(IF(G457=5,'[1]ANEXO RP14'!$A$55,(IF(G457=6,'[1]ANEXO RP14'!$A$56,(IF(G457=7,'[1]ANEXO RP14'!$A$57,(IF(G457=8,'[1]ANEXO RP14'!$A$58,(IF(G457=9,'[1]ANEXO RP14'!$A$59,(IF(G457=10,'[1]ANEXO RP14'!$A$60,(IF(G457=11,'[1]ANEXO RP14'!$A$61,(IF(G457=12,'[1]ANEXO RP14'!$A$62,(IF(G457=13,'[1]ANEXO RP14'!$A$63,(IF(G457=14,'[1]ANEXO RP14'!$A$64,(IF(G457=15,'[1]ANEXO RP14'!$A$65,(IF(G457=16,'[1]ANEXO RP14'!$A$66," ")))))))))))))))))))))))))))))))</f>
        <v>Gêneros alimentícios</v>
      </c>
      <c r="I457" s="181">
        <v>877.4</v>
      </c>
      <c r="J457" s="182">
        <v>43662</v>
      </c>
      <c r="K457" s="183" t="s">
        <v>443</v>
      </c>
    </row>
    <row r="458" spans="1:11" s="131" customFormat="1" ht="41.25" customHeight="1" thickBot="1">
      <c r="A458" s="173">
        <v>43649</v>
      </c>
      <c r="B458" s="174" t="s">
        <v>444</v>
      </c>
      <c r="C458" s="175">
        <v>9382434000178</v>
      </c>
      <c r="D458" s="176" t="str">
        <f>VLOOKUP($C457:$C$5037,$C$27:$D$5037,2,0)</f>
        <v>POSTO MARIO ROBERTO JANJÃO LTDA</v>
      </c>
      <c r="E458" s="177">
        <v>4007</v>
      </c>
      <c r="F458" s="178" t="str">
        <f>VLOOKUP($E458:$E$5037,'[1]PLANO DE APLICAÇÃO'!$A$4:$B$1020,2,0)</f>
        <v>COMBUSTIVEIS E LUBRIFICANTES AUTOMOTIVOS</v>
      </c>
      <c r="G458" s="179">
        <v>12</v>
      </c>
      <c r="H458" s="180" t="str">
        <f>IF(G458=1,'[1]ANEXO RP14'!$A$51,(IF(G458=2,'[1]ANEXO RP14'!$A$52,(IF(G458=3,'[1]ANEXO RP14'!$A$53,(IF(G458=4,'[1]ANEXO RP14'!$A$54,(IF(G458=5,'[1]ANEXO RP14'!$A$55,(IF(G458=6,'[1]ANEXO RP14'!$A$56,(IF(G458=7,'[1]ANEXO RP14'!$A$57,(IF(G458=8,'[1]ANEXO RP14'!$A$58,(IF(G458=9,'[1]ANEXO RP14'!$A$59,(IF(G458=10,'[1]ANEXO RP14'!$A$60,(IF(G458=11,'[1]ANEXO RP14'!$A$61,(IF(G458=12,'[1]ANEXO RP14'!$A$62,(IF(G458=13,'[1]ANEXO RP14'!$A$63,(IF(G458=14,'[1]ANEXO RP14'!$A$64,(IF(G458=15,'[1]ANEXO RP14'!$A$65,(IF(G458=16,'[1]ANEXO RP14'!$A$66," ")))))))))))))))))))))))))))))))</f>
        <v>Combustível</v>
      </c>
      <c r="I458" s="181">
        <v>567.12</v>
      </c>
      <c r="J458" s="182">
        <v>43656</v>
      </c>
      <c r="K458" s="183" t="s">
        <v>445</v>
      </c>
    </row>
    <row r="459" spans="1:11" s="131" customFormat="1" ht="41.25" customHeight="1" thickBot="1">
      <c r="A459" s="173">
        <v>43650</v>
      </c>
      <c r="B459" s="174" t="s">
        <v>446</v>
      </c>
      <c r="C459" s="175">
        <v>40432544000147</v>
      </c>
      <c r="D459" s="176" t="s">
        <v>447</v>
      </c>
      <c r="E459" s="177">
        <v>3003</v>
      </c>
      <c r="F459" s="178" t="str">
        <f>VLOOKUP($E459:$E$5037,'[1]PLANO DE APLICAÇÃO'!$A$4:$B$1020,2,0)</f>
        <v>TELEFONE/INTERNET</v>
      </c>
      <c r="G459" s="179">
        <v>11</v>
      </c>
      <c r="H459" s="180" t="str">
        <f>IF(G459=1,'[1]ANEXO RP14'!$A$51,(IF(G459=2,'[1]ANEXO RP14'!$A$52,(IF(G459=3,'[1]ANEXO RP14'!$A$53,(IF(G459=4,'[1]ANEXO RP14'!$A$54,(IF(G459=5,'[1]ANEXO RP14'!$A$55,(IF(G459=6,'[1]ANEXO RP14'!$A$56,(IF(G459=7,'[1]ANEXO RP14'!$A$57,(IF(G459=8,'[1]ANEXO RP14'!$A$58,(IF(G459=9,'[1]ANEXO RP14'!$A$59,(IF(G459=10,'[1]ANEXO RP14'!$A$60,(IF(G459=11,'[1]ANEXO RP14'!$A$61,(IF(G459=12,'[1]ANEXO RP14'!$A$62,(IF(G459=13,'[1]ANEXO RP14'!$A$63,(IF(G459=14,'[1]ANEXO RP14'!$A$64,(IF(G459=15,'[1]ANEXO RP14'!$A$65,(IF(G459=16,'[1]ANEXO RP14'!$A$66," ")))))))))))))))))))))))))))))))</f>
        <v>Utilidades públicas (7)</v>
      </c>
      <c r="I459" s="181">
        <v>377.28</v>
      </c>
      <c r="J459" s="182">
        <v>43664</v>
      </c>
      <c r="K459" s="183" t="s">
        <v>127</v>
      </c>
    </row>
    <row r="460" spans="1:11" s="131" customFormat="1" ht="41.25" customHeight="1" thickBot="1">
      <c r="A460" s="173">
        <v>43651</v>
      </c>
      <c r="B460" s="174" t="s">
        <v>448</v>
      </c>
      <c r="C460" s="175">
        <v>40432544000147</v>
      </c>
      <c r="D460" s="176" t="s">
        <v>447</v>
      </c>
      <c r="E460" s="177">
        <v>3003</v>
      </c>
      <c r="F460" s="178" t="str">
        <f>VLOOKUP($E460:$E$5037,'[1]PLANO DE APLICAÇÃO'!$A$4:$B$1020,2,0)</f>
        <v>TELEFONE/INTERNET</v>
      </c>
      <c r="G460" s="179">
        <v>11</v>
      </c>
      <c r="H460" s="180" t="str">
        <f>IF(G460=1,'[1]ANEXO RP14'!$A$51,(IF(G460=2,'[1]ANEXO RP14'!$A$52,(IF(G460=3,'[1]ANEXO RP14'!$A$53,(IF(G460=4,'[1]ANEXO RP14'!$A$54,(IF(G460=5,'[1]ANEXO RP14'!$A$55,(IF(G460=6,'[1]ANEXO RP14'!$A$56,(IF(G460=7,'[1]ANEXO RP14'!$A$57,(IF(G460=8,'[1]ANEXO RP14'!$A$58,(IF(G460=9,'[1]ANEXO RP14'!$A$59,(IF(G460=10,'[1]ANEXO RP14'!$A$60,(IF(G460=11,'[1]ANEXO RP14'!$A$61,(IF(G460=12,'[1]ANEXO RP14'!$A$62,(IF(G460=13,'[1]ANEXO RP14'!$A$63,(IF(G460=14,'[1]ANEXO RP14'!$A$64,(IF(G460=15,'[1]ANEXO RP14'!$A$65,(IF(G460=16,'[1]ANEXO RP14'!$A$66," ")))))))))))))))))))))))))))))))</f>
        <v>Utilidades públicas (7)</v>
      </c>
      <c r="I460" s="181">
        <v>41.93</v>
      </c>
      <c r="J460" s="182">
        <v>43675</v>
      </c>
      <c r="K460" s="183" t="s">
        <v>449</v>
      </c>
    </row>
    <row r="461" spans="1:11" s="131" customFormat="1" ht="41.25" customHeight="1" thickBot="1">
      <c r="A461" s="173">
        <v>43651</v>
      </c>
      <c r="B461" s="174" t="s">
        <v>450</v>
      </c>
      <c r="C461" s="175">
        <v>7872399000301</v>
      </c>
      <c r="D461" s="176" t="str">
        <f>VLOOKUP($C460:$C$5037,$C$27:$D$5037,2,0)</f>
        <v>SUPERMERCADOS PATROCINIO E FILHOS LTDA</v>
      </c>
      <c r="E461" s="177">
        <v>4001</v>
      </c>
      <c r="F461" s="178" t="str">
        <f>VLOOKUP($E461:$E$5037,'[1]PLANO DE APLICAÇÃO'!$A$4:$B$1020,2,0)</f>
        <v>GÊNEROS ALIMENTÍCIOS</v>
      </c>
      <c r="G461" s="179">
        <v>5</v>
      </c>
      <c r="H461" s="180" t="str">
        <f>IF(G461=1,'[1]ANEXO RP14'!$A$51,(IF(G461=2,'[1]ANEXO RP14'!$A$52,(IF(G461=3,'[1]ANEXO RP14'!$A$53,(IF(G461=4,'[1]ANEXO RP14'!$A$54,(IF(G461=5,'[1]ANEXO RP14'!$A$55,(IF(G461=6,'[1]ANEXO RP14'!$A$56,(IF(G461=7,'[1]ANEXO RP14'!$A$57,(IF(G461=8,'[1]ANEXO RP14'!$A$58,(IF(G461=9,'[1]ANEXO RP14'!$A$59,(IF(G461=10,'[1]ANEXO RP14'!$A$60,(IF(G461=11,'[1]ANEXO RP14'!$A$61,(IF(G461=12,'[1]ANEXO RP14'!$A$62,(IF(G461=13,'[1]ANEXO RP14'!$A$63,(IF(G461=14,'[1]ANEXO RP14'!$A$64,(IF(G461=15,'[1]ANEXO RP14'!$A$65,(IF(G461=16,'[1]ANEXO RP14'!$A$66," ")))))))))))))))))))))))))))))))</f>
        <v>Gêneros alimentícios</v>
      </c>
      <c r="I461" s="181">
        <v>1089.75</v>
      </c>
      <c r="J461" s="182">
        <v>43664</v>
      </c>
      <c r="K461" s="183" t="s">
        <v>451</v>
      </c>
    </row>
    <row r="462" spans="1:11" s="131" customFormat="1" ht="41.25" customHeight="1" thickBot="1">
      <c r="A462" s="173">
        <v>43656</v>
      </c>
      <c r="B462" s="174" t="s">
        <v>292</v>
      </c>
      <c r="C462" s="175">
        <v>61074175000138</v>
      </c>
      <c r="D462" s="176" t="str">
        <f>VLOOKUP($C461:$C$5037,$C$27:$D$5037,2,0)</f>
        <v>MAPFRE SEGUROS GERAIS S.A</v>
      </c>
      <c r="E462" s="177">
        <v>3004</v>
      </c>
      <c r="F462" s="178" t="str">
        <f>VLOOKUP($E462:$E$5037,'[1]PLANO DE APLICAÇÃO'!$A$4:$B$1020,2,0)</f>
        <v>SEGUROS</v>
      </c>
      <c r="G462" s="179">
        <v>6</v>
      </c>
      <c r="H462" s="180" t="str">
        <f>IF(G462=1,'[1]ANEXO RP14'!$A$51,(IF(G462=2,'[1]ANEXO RP14'!$A$52,(IF(G462=3,'[1]ANEXO RP14'!$A$53,(IF(G462=4,'[1]ANEXO RP14'!$A$54,(IF(G462=5,'[1]ANEXO RP14'!$A$55,(IF(G462=6,'[1]ANEXO RP14'!$A$56,(IF(G462=7,'[1]ANEXO RP14'!$A$57,(IF(G462=8,'[1]ANEXO RP14'!$A$58,(IF(G462=9,'[1]ANEXO RP14'!$A$59,(IF(G462=10,'[1]ANEXO RP14'!$A$60,(IF(G462=11,'[1]ANEXO RP14'!$A$61,(IF(G462=12,'[1]ANEXO RP14'!$A$62,(IF(G462=13,'[1]ANEXO RP14'!$A$63,(IF(G462=14,'[1]ANEXO RP14'!$A$64,(IF(G462=15,'[1]ANEXO RP14'!$A$65,(IF(G462=16,'[1]ANEXO RP14'!$A$66," ")))))))))))))))))))))))))))))))</f>
        <v>Outros materiais de consumo</v>
      </c>
      <c r="I462" s="181">
        <v>674.48</v>
      </c>
      <c r="J462" s="182">
        <v>43656</v>
      </c>
      <c r="K462" s="183" t="s">
        <v>452</v>
      </c>
    </row>
    <row r="463" spans="1:11" s="131" customFormat="1" ht="41.25" customHeight="1" thickBot="1">
      <c r="A463" s="173">
        <v>43661</v>
      </c>
      <c r="B463" s="174" t="s">
        <v>453</v>
      </c>
      <c r="C463" s="175">
        <v>33050196000188</v>
      </c>
      <c r="D463" s="176" t="str">
        <f>VLOOKUP($C462:$C$5037,$C$27:$D$5037,2,0)</f>
        <v>CPFL</v>
      </c>
      <c r="E463" s="177">
        <v>3001</v>
      </c>
      <c r="F463" s="178" t="str">
        <f>VLOOKUP($E463:$E$5037,'[1]PLANO DE APLICAÇÃO'!$A$4:$B$1020,2,0)</f>
        <v>ENERGIA ELÉTRICA</v>
      </c>
      <c r="G463" s="179">
        <v>11</v>
      </c>
      <c r="H463" s="180" t="str">
        <f>IF(G463=1,'[1]ANEXO RP14'!$A$51,(IF(G463=2,'[1]ANEXO RP14'!$A$52,(IF(G463=3,'[1]ANEXO RP14'!$A$53,(IF(G463=4,'[1]ANEXO RP14'!$A$54,(IF(G463=5,'[1]ANEXO RP14'!$A$55,(IF(G463=6,'[1]ANEXO RP14'!$A$56,(IF(G463=7,'[1]ANEXO RP14'!$A$57,(IF(G463=8,'[1]ANEXO RP14'!$A$58,(IF(G463=9,'[1]ANEXO RP14'!$A$59,(IF(G463=10,'[1]ANEXO RP14'!$A$60,(IF(G463=11,'[1]ANEXO RP14'!$A$61,(IF(G463=12,'[1]ANEXO RP14'!$A$62,(IF(G463=13,'[1]ANEXO RP14'!$A$63,(IF(G463=14,'[1]ANEXO RP14'!$A$64,(IF(G463=15,'[1]ANEXO RP14'!$A$65,(IF(G463=16,'[1]ANEXO RP14'!$A$66," ")))))))))))))))))))))))))))))))</f>
        <v>Utilidades públicas (7)</v>
      </c>
      <c r="I463" s="181">
        <v>3583.51</v>
      </c>
      <c r="J463" s="182">
        <v>43664</v>
      </c>
      <c r="K463" s="183" t="s">
        <v>127</v>
      </c>
    </row>
    <row r="464" spans="1:11" s="131" customFormat="1" ht="41.25" customHeight="1" thickBot="1">
      <c r="A464" s="173">
        <v>43661</v>
      </c>
      <c r="B464" s="174" t="s">
        <v>454</v>
      </c>
      <c r="C464" s="175">
        <v>2102498000129</v>
      </c>
      <c r="D464" s="176" t="str">
        <f>VLOOKUP($C463:$C$5037,$C$27:$D$5037,2,0)</f>
        <v>METROPOLITAN LIFE SEGUROS E PREVIDENCIA PRIVADA S.A</v>
      </c>
      <c r="E464" s="177">
        <v>3004</v>
      </c>
      <c r="F464" s="178" t="str">
        <f>VLOOKUP($E464:$E$5037,'[1]PLANO DE APLICAÇÃO'!$A$4:$B$1020,2,0)</f>
        <v>SEGUROS</v>
      </c>
      <c r="G464" s="179">
        <v>6</v>
      </c>
      <c r="H464" s="180" t="str">
        <f>IF(G464=1,'[1]ANEXO RP14'!$A$51,(IF(G464=2,'[1]ANEXO RP14'!$A$52,(IF(G464=3,'[1]ANEXO RP14'!$A$53,(IF(G464=4,'[1]ANEXO RP14'!$A$54,(IF(G464=5,'[1]ANEXO RP14'!$A$55,(IF(G464=6,'[1]ANEXO RP14'!$A$56,(IF(G464=7,'[1]ANEXO RP14'!$A$57,(IF(G464=8,'[1]ANEXO RP14'!$A$58,(IF(G464=9,'[1]ANEXO RP14'!$A$59,(IF(G464=10,'[1]ANEXO RP14'!$A$60,(IF(G464=11,'[1]ANEXO RP14'!$A$61,(IF(G464=12,'[1]ANEXO RP14'!$A$62,(IF(G464=13,'[1]ANEXO RP14'!$A$63,(IF(G464=14,'[1]ANEXO RP14'!$A$64,(IF(G464=15,'[1]ANEXO RP14'!$A$65,(IF(G464=16,'[1]ANEXO RP14'!$A$66," ")))))))))))))))))))))))))))))))</f>
        <v>Outros materiais de consumo</v>
      </c>
      <c r="I464" s="181">
        <v>538.72</v>
      </c>
      <c r="J464" s="182">
        <v>43664</v>
      </c>
      <c r="K464" s="183" t="s">
        <v>455</v>
      </c>
    </row>
    <row r="465" spans="1:11" s="131" customFormat="1" ht="41.25" customHeight="1" thickBot="1">
      <c r="A465" s="173">
        <v>43661</v>
      </c>
      <c r="B465" s="174" t="s">
        <v>139</v>
      </c>
      <c r="C465" s="184">
        <v>35178367880</v>
      </c>
      <c r="D465" s="176" t="str">
        <f>VLOOKUP($C464:$C$5037,$C$27:$D$5037,2,0)</f>
        <v>ADRIANA FERREIRA DA SILVA</v>
      </c>
      <c r="E465" s="177">
        <v>1006</v>
      </c>
      <c r="F465" s="178" t="str">
        <f>VLOOKUP($E465:$E$5037,'[1]PLANO DE APLICAÇÃO'!$A$4:$B$1020,2,0)</f>
        <v>CUIDADOR SOCIAL</v>
      </c>
      <c r="G465" s="179">
        <v>1</v>
      </c>
      <c r="H465" s="180" t="str">
        <f>IF(G465=1,'[1]ANEXO RP14'!$A$51,(IF(G465=2,'[1]ANEXO RP14'!$A$52,(IF(G465=3,'[1]ANEXO RP14'!$A$53,(IF(G465=4,'[1]ANEXO RP14'!$A$54,(IF(G465=5,'[1]ANEXO RP14'!$A$55,(IF(G465=6,'[1]ANEXO RP14'!$A$56,(IF(G465=7,'[1]ANEXO RP14'!$A$57,(IF(G465=8,'[1]ANEXO RP14'!$A$58,(IF(G465=9,'[1]ANEXO RP14'!$A$59,(IF(G465=10,'[1]ANEXO RP14'!$A$60,(IF(G465=11,'[1]ANEXO RP14'!$A$61,(IF(G465=12,'[1]ANEXO RP14'!$A$62,(IF(G465=13,'[1]ANEXO RP14'!$A$63,(IF(G465=14,'[1]ANEXO RP14'!$A$64,(IF(G465=15,'[1]ANEXO RP14'!$A$65,(IF(G465=16,'[1]ANEXO RP14'!$A$66," ")))))))))))))))))))))))))))))))</f>
        <v>Recursos humanos (5)</v>
      </c>
      <c r="I465" s="181">
        <v>490.78</v>
      </c>
      <c r="J465" s="182">
        <v>43664</v>
      </c>
      <c r="K465" s="183" t="s">
        <v>127</v>
      </c>
    </row>
    <row r="466" spans="1:11" s="131" customFormat="1" ht="41.25" customHeight="1" thickBot="1">
      <c r="A466" s="173">
        <v>43661</v>
      </c>
      <c r="B466" s="174" t="s">
        <v>139</v>
      </c>
      <c r="C466" s="175">
        <v>3508810577</v>
      </c>
      <c r="D466" s="176" t="str">
        <f>VLOOKUP($C465:$C$5037,$C$27:$D$5037,2,0)</f>
        <v>ANA PAULA MACHADO DOS SANTOS</v>
      </c>
      <c r="E466" s="177">
        <v>1006</v>
      </c>
      <c r="F466" s="178" t="str">
        <f>VLOOKUP($E466:$E$5037,'[1]PLANO DE APLICAÇÃO'!$A$4:$B$1020,2,0)</f>
        <v>CUIDADOR SOCIAL</v>
      </c>
      <c r="G466" s="179">
        <v>1</v>
      </c>
      <c r="H466" s="180" t="str">
        <f>IF(G466=1,'[1]ANEXO RP14'!$A$51,(IF(G466=2,'[1]ANEXO RP14'!$A$52,(IF(G466=3,'[1]ANEXO RP14'!$A$53,(IF(G466=4,'[1]ANEXO RP14'!$A$54,(IF(G466=5,'[1]ANEXO RP14'!$A$55,(IF(G466=6,'[1]ANEXO RP14'!$A$56,(IF(G466=7,'[1]ANEXO RP14'!$A$57,(IF(G466=8,'[1]ANEXO RP14'!$A$58,(IF(G466=9,'[1]ANEXO RP14'!$A$59,(IF(G466=10,'[1]ANEXO RP14'!$A$60,(IF(G466=11,'[1]ANEXO RP14'!$A$61,(IF(G466=12,'[1]ANEXO RP14'!$A$62,(IF(G466=13,'[1]ANEXO RP14'!$A$63,(IF(G466=14,'[1]ANEXO RP14'!$A$64,(IF(G466=15,'[1]ANEXO RP14'!$A$65,(IF(G466=16,'[1]ANEXO RP14'!$A$66," ")))))))))))))))))))))))))))))))</f>
        <v>Recursos humanos (5)</v>
      </c>
      <c r="I466" s="181">
        <v>490.78</v>
      </c>
      <c r="J466" s="182">
        <v>43664</v>
      </c>
      <c r="K466" s="183" t="s">
        <v>127</v>
      </c>
    </row>
    <row r="467" spans="1:11" s="131" customFormat="1" ht="41.25" customHeight="1" thickBot="1">
      <c r="A467" s="173">
        <v>43661</v>
      </c>
      <c r="B467" s="174" t="s">
        <v>139</v>
      </c>
      <c r="C467" s="175">
        <v>14833799812</v>
      </c>
      <c r="D467" s="176" t="str">
        <f>VLOOKUP($C466:$C$5037,$C$27:$D$5037,2,0)</f>
        <v>ANGELA MARIA DE MOURA</v>
      </c>
      <c r="E467" s="177">
        <v>1006</v>
      </c>
      <c r="F467" s="178" t="str">
        <f>VLOOKUP($E467:$E$5037,'[1]PLANO DE APLICAÇÃO'!$A$4:$B$1020,2,0)</f>
        <v>CUIDADOR SOCIAL</v>
      </c>
      <c r="G467" s="179">
        <v>1</v>
      </c>
      <c r="H467" s="180" t="str">
        <f>IF(G467=1,'[1]ANEXO RP14'!$A$51,(IF(G467=2,'[1]ANEXO RP14'!$A$52,(IF(G467=3,'[1]ANEXO RP14'!$A$53,(IF(G467=4,'[1]ANEXO RP14'!$A$54,(IF(G467=5,'[1]ANEXO RP14'!$A$55,(IF(G467=6,'[1]ANEXO RP14'!$A$56,(IF(G467=7,'[1]ANEXO RP14'!$A$57,(IF(G467=8,'[1]ANEXO RP14'!$A$58,(IF(G467=9,'[1]ANEXO RP14'!$A$59,(IF(G467=10,'[1]ANEXO RP14'!$A$60,(IF(G467=11,'[1]ANEXO RP14'!$A$61,(IF(G467=12,'[1]ANEXO RP14'!$A$62,(IF(G467=13,'[1]ANEXO RP14'!$A$63,(IF(G467=14,'[1]ANEXO RP14'!$A$64,(IF(G467=15,'[1]ANEXO RP14'!$A$65,(IF(G467=16,'[1]ANEXO RP14'!$A$66," ")))))))))))))))))))))))))))))))</f>
        <v>Recursos humanos (5)</v>
      </c>
      <c r="I467" s="181">
        <v>490.78</v>
      </c>
      <c r="J467" s="182">
        <v>43664</v>
      </c>
      <c r="K467" s="183" t="s">
        <v>127</v>
      </c>
    </row>
    <row r="468" spans="1:11" s="131" customFormat="1" ht="41.25" customHeight="1" thickBot="1">
      <c r="A468" s="173">
        <v>43661</v>
      </c>
      <c r="B468" s="174" t="s">
        <v>139</v>
      </c>
      <c r="C468" s="175">
        <v>34222681890</v>
      </c>
      <c r="D468" s="176" t="str">
        <f>VLOOKUP($C467:$C$5037,$C$27:$D$5037,2,0)</f>
        <v>DARCIELA KAIZER</v>
      </c>
      <c r="E468" s="177">
        <v>1006</v>
      </c>
      <c r="F468" s="178" t="str">
        <f>VLOOKUP($E468:$E$5037,'[1]PLANO DE APLICAÇÃO'!$A$4:$B$1020,2,0)</f>
        <v>CUIDADOR SOCIAL</v>
      </c>
      <c r="G468" s="179">
        <v>1</v>
      </c>
      <c r="H468" s="180" t="str">
        <f>IF(G468=1,'[1]ANEXO RP14'!$A$51,(IF(G468=2,'[1]ANEXO RP14'!$A$52,(IF(G468=3,'[1]ANEXO RP14'!$A$53,(IF(G468=4,'[1]ANEXO RP14'!$A$54,(IF(G468=5,'[1]ANEXO RP14'!$A$55,(IF(G468=6,'[1]ANEXO RP14'!$A$56,(IF(G468=7,'[1]ANEXO RP14'!$A$57,(IF(G468=8,'[1]ANEXO RP14'!$A$58,(IF(G468=9,'[1]ANEXO RP14'!$A$59,(IF(G468=10,'[1]ANEXO RP14'!$A$60,(IF(G468=11,'[1]ANEXO RP14'!$A$61,(IF(G468=12,'[1]ANEXO RP14'!$A$62,(IF(G468=13,'[1]ANEXO RP14'!$A$63,(IF(G468=14,'[1]ANEXO RP14'!$A$64,(IF(G468=15,'[1]ANEXO RP14'!$A$65,(IF(G468=16,'[1]ANEXO RP14'!$A$66," ")))))))))))))))))))))))))))))))</f>
        <v>Recursos humanos (5)</v>
      </c>
      <c r="I468" s="181">
        <v>490.78</v>
      </c>
      <c r="J468" s="182">
        <v>43664</v>
      </c>
      <c r="K468" s="183" t="s">
        <v>127</v>
      </c>
    </row>
    <row r="469" spans="1:11" s="131" customFormat="1" ht="41.25" customHeight="1" thickBot="1">
      <c r="A469" s="173">
        <v>43661</v>
      </c>
      <c r="B469" s="174" t="s">
        <v>139</v>
      </c>
      <c r="C469" s="175">
        <v>36239768812</v>
      </c>
      <c r="D469" s="176" t="str">
        <f>VLOOKUP($C468:$C$5037,$C$27:$D$5037,2,0)</f>
        <v>DRIELY CRISTINA DE ARAUJO SOUZA</v>
      </c>
      <c r="E469" s="177">
        <v>1006</v>
      </c>
      <c r="F469" s="178" t="str">
        <f>VLOOKUP($E469:$E$5037,'[1]PLANO DE APLICAÇÃO'!$A$4:$B$1020,2,0)</f>
        <v>CUIDADOR SOCIAL</v>
      </c>
      <c r="G469" s="179">
        <v>1</v>
      </c>
      <c r="H469" s="180" t="str">
        <f>IF(G469=1,'[1]ANEXO RP14'!$A$51,(IF(G469=2,'[1]ANEXO RP14'!$A$52,(IF(G469=3,'[1]ANEXO RP14'!$A$53,(IF(G469=4,'[1]ANEXO RP14'!$A$54,(IF(G469=5,'[1]ANEXO RP14'!$A$55,(IF(G469=6,'[1]ANEXO RP14'!$A$56,(IF(G469=7,'[1]ANEXO RP14'!$A$57,(IF(G469=8,'[1]ANEXO RP14'!$A$58,(IF(G469=9,'[1]ANEXO RP14'!$A$59,(IF(G469=10,'[1]ANEXO RP14'!$A$60,(IF(G469=11,'[1]ANEXO RP14'!$A$61,(IF(G469=12,'[1]ANEXO RP14'!$A$62,(IF(G469=13,'[1]ANEXO RP14'!$A$63,(IF(G469=14,'[1]ANEXO RP14'!$A$64,(IF(G469=15,'[1]ANEXO RP14'!$A$65,(IF(G469=16,'[1]ANEXO RP14'!$A$66," ")))))))))))))))))))))))))))))))</f>
        <v>Recursos humanos (5)</v>
      </c>
      <c r="I469" s="181">
        <v>490.78</v>
      </c>
      <c r="J469" s="182">
        <v>43664</v>
      </c>
      <c r="K469" s="183" t="s">
        <v>127</v>
      </c>
    </row>
    <row r="470" spans="1:11" s="131" customFormat="1" ht="41.25" customHeight="1" thickBot="1">
      <c r="A470" s="173">
        <v>43661</v>
      </c>
      <c r="B470" s="174" t="s">
        <v>139</v>
      </c>
      <c r="C470" s="175">
        <v>14452577857</v>
      </c>
      <c r="D470" s="176" t="str">
        <f>VLOOKUP($C469:$C$5037,$C$27:$D$5037,2,0)</f>
        <v>ELAINE FARIA DA SILVA ASSIS</v>
      </c>
      <c r="E470" s="177">
        <v>1007</v>
      </c>
      <c r="F470" s="178" t="str">
        <f>VLOOKUP($E470:$E$5037,'[1]PLANO DE APLICAÇÃO'!$A$4:$B$1020,2,0)</f>
        <v>COZINHEIRA</v>
      </c>
      <c r="G470" s="179">
        <v>1</v>
      </c>
      <c r="H470" s="180" t="str">
        <f>IF(G470=1,'[1]ANEXO RP14'!$A$51,(IF(G470=2,'[1]ANEXO RP14'!$A$52,(IF(G470=3,'[1]ANEXO RP14'!$A$53,(IF(G470=4,'[1]ANEXO RP14'!$A$54,(IF(G470=5,'[1]ANEXO RP14'!$A$55,(IF(G470=6,'[1]ANEXO RP14'!$A$56,(IF(G470=7,'[1]ANEXO RP14'!$A$57,(IF(G470=8,'[1]ANEXO RP14'!$A$58,(IF(G470=9,'[1]ANEXO RP14'!$A$59,(IF(G470=10,'[1]ANEXO RP14'!$A$60,(IF(G470=11,'[1]ANEXO RP14'!$A$61,(IF(G470=12,'[1]ANEXO RP14'!$A$62,(IF(G470=13,'[1]ANEXO RP14'!$A$63,(IF(G470=14,'[1]ANEXO RP14'!$A$64,(IF(G470=15,'[1]ANEXO RP14'!$A$65,(IF(G470=16,'[1]ANEXO RP14'!$A$66," ")))))))))))))))))))))))))))))))</f>
        <v>Recursos humanos (5)</v>
      </c>
      <c r="I470" s="181">
        <v>490.78</v>
      </c>
      <c r="J470" s="182">
        <v>43664</v>
      </c>
      <c r="K470" s="183" t="s">
        <v>127</v>
      </c>
    </row>
    <row r="471" spans="1:11" s="131" customFormat="1" ht="41.25" customHeight="1" thickBot="1">
      <c r="A471" s="173">
        <v>43661</v>
      </c>
      <c r="B471" s="174" t="s">
        <v>139</v>
      </c>
      <c r="C471" s="175">
        <v>26257105862</v>
      </c>
      <c r="D471" s="176" t="str">
        <f>VLOOKUP($C470:$C$5037,$C$27:$D$5037,2,0)</f>
        <v>EDMA APARECIDA DIAS BERNABE</v>
      </c>
      <c r="E471" s="177">
        <v>1008</v>
      </c>
      <c r="F471" s="178" t="str">
        <f>VLOOKUP($E471:$E$5037,'[1]PLANO DE APLICAÇÃO'!$A$4:$B$1020,2,0)</f>
        <v>AUXILIAR DE LIMPEZA</v>
      </c>
      <c r="G471" s="179">
        <v>1</v>
      </c>
      <c r="H471" s="180" t="str">
        <f>IF(G471=1,'[1]ANEXO RP14'!$A$51,(IF(G471=2,'[1]ANEXO RP14'!$A$52,(IF(G471=3,'[1]ANEXO RP14'!$A$53,(IF(G471=4,'[1]ANEXO RP14'!$A$54,(IF(G471=5,'[1]ANEXO RP14'!$A$55,(IF(G471=6,'[1]ANEXO RP14'!$A$56,(IF(G471=7,'[1]ANEXO RP14'!$A$57,(IF(G471=8,'[1]ANEXO RP14'!$A$58,(IF(G471=9,'[1]ANEXO RP14'!$A$59,(IF(G471=10,'[1]ANEXO RP14'!$A$60,(IF(G471=11,'[1]ANEXO RP14'!$A$61,(IF(G471=12,'[1]ANEXO RP14'!$A$62,(IF(G471=13,'[1]ANEXO RP14'!$A$63,(IF(G471=14,'[1]ANEXO RP14'!$A$64,(IF(G471=15,'[1]ANEXO RP14'!$A$65,(IF(G471=16,'[1]ANEXO RP14'!$A$66," ")))))))))))))))))))))))))))))))</f>
        <v>Recursos humanos (5)</v>
      </c>
      <c r="I471" s="181">
        <v>350</v>
      </c>
      <c r="J471" s="182">
        <v>43664</v>
      </c>
      <c r="K471" s="183" t="s">
        <v>127</v>
      </c>
    </row>
    <row r="472" spans="1:11" s="131" customFormat="1" ht="41.25" customHeight="1" thickBot="1">
      <c r="A472" s="173">
        <v>43661</v>
      </c>
      <c r="B472" s="174" t="s">
        <v>139</v>
      </c>
      <c r="C472" s="175">
        <v>22555165860</v>
      </c>
      <c r="D472" s="176" t="str">
        <f>VLOOKUP($C471:$C$5037,$C$27:$D$5037,2,0)</f>
        <v>EDNEA NUNES SILVA</v>
      </c>
      <c r="E472" s="177">
        <v>1009</v>
      </c>
      <c r="F472" s="178" t="str">
        <f>VLOOKUP($E472:$E$5037,'[1]PLANO DE APLICAÇÃO'!$A$4:$B$1020,2,0)</f>
        <v>LAVANDERIA</v>
      </c>
      <c r="G472" s="179">
        <v>1</v>
      </c>
      <c r="H472" s="180" t="str">
        <f>IF(G472=1,'[1]ANEXO RP14'!$A$51,(IF(G472=2,'[1]ANEXO RP14'!$A$52,(IF(G472=3,'[1]ANEXO RP14'!$A$53,(IF(G472=4,'[1]ANEXO RP14'!$A$54,(IF(G472=5,'[1]ANEXO RP14'!$A$55,(IF(G472=6,'[1]ANEXO RP14'!$A$56,(IF(G472=7,'[1]ANEXO RP14'!$A$57,(IF(G472=8,'[1]ANEXO RP14'!$A$58,(IF(G472=9,'[1]ANEXO RP14'!$A$59,(IF(G472=10,'[1]ANEXO RP14'!$A$60,(IF(G472=11,'[1]ANEXO RP14'!$A$61,(IF(G472=12,'[1]ANEXO RP14'!$A$62,(IF(G472=13,'[1]ANEXO RP14'!$A$63,(IF(G472=14,'[1]ANEXO RP14'!$A$64,(IF(G472=15,'[1]ANEXO RP14'!$A$65,(IF(G472=16,'[1]ANEXO RP14'!$A$66," ")))))))))))))))))))))))))))))))</f>
        <v>Recursos humanos (5)</v>
      </c>
      <c r="I472" s="181">
        <v>490.78</v>
      </c>
      <c r="J472" s="182">
        <v>43664</v>
      </c>
      <c r="K472" s="183" t="s">
        <v>127</v>
      </c>
    </row>
    <row r="473" spans="1:11" s="131" customFormat="1" ht="41.25" customHeight="1" thickBot="1">
      <c r="A473" s="173">
        <v>43661</v>
      </c>
      <c r="B473" s="174" t="s">
        <v>139</v>
      </c>
      <c r="C473" s="175">
        <v>21327926822</v>
      </c>
      <c r="D473" s="176" t="str">
        <f>VLOOKUP($C472:$C$5037,$C$27:$D$5037,2,0)</f>
        <v>ERICA DE PAULA SILVA CRISPIM</v>
      </c>
      <c r="E473" s="177">
        <v>1006</v>
      </c>
      <c r="F473" s="178" t="str">
        <f>VLOOKUP($E473:$E$5037,'[1]PLANO DE APLICAÇÃO'!$A$4:$B$1020,2,0)</f>
        <v>CUIDADOR SOCIAL</v>
      </c>
      <c r="G473" s="179">
        <v>1</v>
      </c>
      <c r="H473" s="180" t="str">
        <f>IF(G473=1,'[1]ANEXO RP14'!$A$51,(IF(G473=2,'[1]ANEXO RP14'!$A$52,(IF(G473=3,'[1]ANEXO RP14'!$A$53,(IF(G473=4,'[1]ANEXO RP14'!$A$54,(IF(G473=5,'[1]ANEXO RP14'!$A$55,(IF(G473=6,'[1]ANEXO RP14'!$A$56,(IF(G473=7,'[1]ANEXO RP14'!$A$57,(IF(G473=8,'[1]ANEXO RP14'!$A$58,(IF(G473=9,'[1]ANEXO RP14'!$A$59,(IF(G473=10,'[1]ANEXO RP14'!$A$60,(IF(G473=11,'[1]ANEXO RP14'!$A$61,(IF(G473=12,'[1]ANEXO RP14'!$A$62,(IF(G473=13,'[1]ANEXO RP14'!$A$63,(IF(G473=14,'[1]ANEXO RP14'!$A$64,(IF(G473=15,'[1]ANEXO RP14'!$A$65,(IF(G473=16,'[1]ANEXO RP14'!$A$66," ")))))))))))))))))))))))))))))))</f>
        <v>Recursos humanos (5)</v>
      </c>
      <c r="I473" s="181">
        <v>490.78</v>
      </c>
      <c r="J473" s="182">
        <v>43664</v>
      </c>
      <c r="K473" s="183" t="s">
        <v>127</v>
      </c>
    </row>
    <row r="474" spans="1:11" s="131" customFormat="1" ht="41.25" customHeight="1" thickBot="1">
      <c r="A474" s="173">
        <v>43661</v>
      </c>
      <c r="B474" s="174" t="s">
        <v>139</v>
      </c>
      <c r="C474" s="175">
        <v>39284491843</v>
      </c>
      <c r="D474" s="176" t="str">
        <f>VLOOKUP($C473:$C$5037,$C$27:$D$5037,2,0)</f>
        <v>LARAIANI APARECIDA DE SOUZA BALAZS</v>
      </c>
      <c r="E474" s="177">
        <v>1006</v>
      </c>
      <c r="F474" s="178" t="str">
        <f>VLOOKUP($E474:$E$5037,'[1]PLANO DE APLICAÇÃO'!$A$4:$B$1020,2,0)</f>
        <v>CUIDADOR SOCIAL</v>
      </c>
      <c r="G474" s="179">
        <v>1</v>
      </c>
      <c r="H474" s="180" t="str">
        <f>IF(G474=1,'[1]ANEXO RP14'!$A$51,(IF(G474=2,'[1]ANEXO RP14'!$A$52,(IF(G474=3,'[1]ANEXO RP14'!$A$53,(IF(G474=4,'[1]ANEXO RP14'!$A$54,(IF(G474=5,'[1]ANEXO RP14'!$A$55,(IF(G474=6,'[1]ANEXO RP14'!$A$56,(IF(G474=7,'[1]ANEXO RP14'!$A$57,(IF(G474=8,'[1]ANEXO RP14'!$A$58,(IF(G474=9,'[1]ANEXO RP14'!$A$59,(IF(G474=10,'[1]ANEXO RP14'!$A$60,(IF(G474=11,'[1]ANEXO RP14'!$A$61,(IF(G474=12,'[1]ANEXO RP14'!$A$62,(IF(G474=13,'[1]ANEXO RP14'!$A$63,(IF(G474=14,'[1]ANEXO RP14'!$A$64,(IF(G474=15,'[1]ANEXO RP14'!$A$65,(IF(G474=16,'[1]ANEXO RP14'!$A$66," ")))))))))))))))))))))))))))))))</f>
        <v>Recursos humanos (5)</v>
      </c>
      <c r="I474" s="181">
        <v>490.78</v>
      </c>
      <c r="J474" s="182">
        <v>43664</v>
      </c>
      <c r="K474" s="183" t="s">
        <v>127</v>
      </c>
    </row>
    <row r="475" spans="1:11" s="131" customFormat="1" ht="41.25" customHeight="1" thickBot="1">
      <c r="A475" s="173">
        <v>43661</v>
      </c>
      <c r="B475" s="174" t="s">
        <v>139</v>
      </c>
      <c r="C475" s="175">
        <v>6014818871</v>
      </c>
      <c r="D475" s="176" t="str">
        <f>VLOOKUP($C474:$C$5037,$C$27:$D$5037,2,0)</f>
        <v>MARIA DE LOURDES DOS SANTOS</v>
      </c>
      <c r="E475" s="177">
        <v>1009</v>
      </c>
      <c r="F475" s="178" t="str">
        <f>VLOOKUP($E475:$E$5037,'[1]PLANO DE APLICAÇÃO'!$A$4:$B$1020,2,0)</f>
        <v>LAVANDERIA</v>
      </c>
      <c r="G475" s="179">
        <v>1</v>
      </c>
      <c r="H475" s="180" t="str">
        <f>IF(G475=1,'[1]ANEXO RP14'!$A$51,(IF(G475=2,'[1]ANEXO RP14'!$A$52,(IF(G475=3,'[1]ANEXO RP14'!$A$53,(IF(G475=4,'[1]ANEXO RP14'!$A$54,(IF(G475=5,'[1]ANEXO RP14'!$A$55,(IF(G475=6,'[1]ANEXO RP14'!$A$56,(IF(G475=7,'[1]ANEXO RP14'!$A$57,(IF(G475=8,'[1]ANEXO RP14'!$A$58,(IF(G475=9,'[1]ANEXO RP14'!$A$59,(IF(G475=10,'[1]ANEXO RP14'!$A$60,(IF(G475=11,'[1]ANEXO RP14'!$A$61,(IF(G475=12,'[1]ANEXO RP14'!$A$62,(IF(G475=13,'[1]ANEXO RP14'!$A$63,(IF(G475=14,'[1]ANEXO RP14'!$A$64,(IF(G475=15,'[1]ANEXO RP14'!$A$65,(IF(G475=16,'[1]ANEXO RP14'!$A$66," ")))))))))))))))))))))))))))))))</f>
        <v>Recursos humanos (5)</v>
      </c>
      <c r="I475" s="181">
        <v>490.78</v>
      </c>
      <c r="J475" s="182">
        <v>43664</v>
      </c>
      <c r="K475" s="183" t="s">
        <v>127</v>
      </c>
    </row>
    <row r="476" spans="1:11" s="131" customFormat="1" ht="41.25" customHeight="1" thickBot="1">
      <c r="A476" s="173">
        <v>43661</v>
      </c>
      <c r="B476" s="174" t="s">
        <v>139</v>
      </c>
      <c r="C476" s="175">
        <v>32219947882</v>
      </c>
      <c r="D476" s="176" t="str">
        <f>VLOOKUP($C475:$C$5037,$C$27:$D$5037,2,0)</f>
        <v>MARIANA CRISTINA ALVES</v>
      </c>
      <c r="E476" s="177">
        <v>1006</v>
      </c>
      <c r="F476" s="178" t="str">
        <f>VLOOKUP($E476:$E$5037,'[1]PLANO DE APLICAÇÃO'!$A$4:$B$1020,2,0)</f>
        <v>CUIDADOR SOCIAL</v>
      </c>
      <c r="G476" s="179">
        <v>1</v>
      </c>
      <c r="H476" s="180" t="str">
        <f>IF(G476=1,'[1]ANEXO RP14'!$A$51,(IF(G476=2,'[1]ANEXO RP14'!$A$52,(IF(G476=3,'[1]ANEXO RP14'!$A$53,(IF(G476=4,'[1]ANEXO RP14'!$A$54,(IF(G476=5,'[1]ANEXO RP14'!$A$55,(IF(G476=6,'[1]ANEXO RP14'!$A$56,(IF(G476=7,'[1]ANEXO RP14'!$A$57,(IF(G476=8,'[1]ANEXO RP14'!$A$58,(IF(G476=9,'[1]ANEXO RP14'!$A$59,(IF(G476=10,'[1]ANEXO RP14'!$A$60,(IF(G476=11,'[1]ANEXO RP14'!$A$61,(IF(G476=12,'[1]ANEXO RP14'!$A$62,(IF(G476=13,'[1]ANEXO RP14'!$A$63,(IF(G476=14,'[1]ANEXO RP14'!$A$64,(IF(G476=15,'[1]ANEXO RP14'!$A$65,(IF(G476=16,'[1]ANEXO RP14'!$A$66," ")))))))))))))))))))))))))))))))</f>
        <v>Recursos humanos (5)</v>
      </c>
      <c r="I476" s="185">
        <v>490.78</v>
      </c>
      <c r="J476" s="182">
        <v>43664</v>
      </c>
      <c r="K476" s="183" t="s">
        <v>127</v>
      </c>
    </row>
    <row r="477" spans="1:11" s="131" customFormat="1" ht="41.25" customHeight="1" thickBot="1">
      <c r="A477" s="173">
        <v>43661</v>
      </c>
      <c r="B477" s="174" t="s">
        <v>139</v>
      </c>
      <c r="C477" s="175">
        <v>17538257845</v>
      </c>
      <c r="D477" s="176" t="str">
        <f>VLOOKUP($C476:$C$5037,$C$27:$D$5037,2,0)</f>
        <v>MARLI MENDONÇA</v>
      </c>
      <c r="E477" s="177">
        <v>1006</v>
      </c>
      <c r="F477" s="178" t="str">
        <f>VLOOKUP($E477:$E$5037,'[1]PLANO DE APLICAÇÃO'!$A$4:$B$1020,2,0)</f>
        <v>CUIDADOR SOCIAL</v>
      </c>
      <c r="G477" s="179">
        <v>1</v>
      </c>
      <c r="H477" s="180" t="str">
        <f>IF(G477=1,'[1]ANEXO RP14'!$A$51,(IF(G477=2,'[1]ANEXO RP14'!$A$52,(IF(G477=3,'[1]ANEXO RP14'!$A$53,(IF(G477=4,'[1]ANEXO RP14'!$A$54,(IF(G477=5,'[1]ANEXO RP14'!$A$55,(IF(G477=6,'[1]ANEXO RP14'!$A$56,(IF(G477=7,'[1]ANEXO RP14'!$A$57,(IF(G477=8,'[1]ANEXO RP14'!$A$58,(IF(G477=9,'[1]ANEXO RP14'!$A$59,(IF(G477=10,'[1]ANEXO RP14'!$A$60,(IF(G477=11,'[1]ANEXO RP14'!$A$61,(IF(G477=12,'[1]ANEXO RP14'!$A$62,(IF(G477=13,'[1]ANEXO RP14'!$A$63,(IF(G477=14,'[1]ANEXO RP14'!$A$64,(IF(G477=15,'[1]ANEXO RP14'!$A$65,(IF(G477=16,'[1]ANEXO RP14'!$A$66," ")))))))))))))))))))))))))))))))</f>
        <v>Recursos humanos (5)</v>
      </c>
      <c r="I477" s="185">
        <v>490.78</v>
      </c>
      <c r="J477" s="182">
        <v>43664</v>
      </c>
      <c r="K477" s="183" t="s">
        <v>127</v>
      </c>
    </row>
    <row r="478" spans="1:11" s="131" customFormat="1" ht="41.25" customHeight="1" thickBot="1">
      <c r="A478" s="173">
        <v>43661</v>
      </c>
      <c r="B478" s="174" t="s">
        <v>139</v>
      </c>
      <c r="C478" s="175">
        <v>21268132829</v>
      </c>
      <c r="D478" s="176" t="str">
        <f>VLOOKUP($C477:$C$5037,$C$27:$D$5037,2,0)</f>
        <v>MIRIA RODRIGUES DE BRITO</v>
      </c>
      <c r="E478" s="177">
        <v>1006</v>
      </c>
      <c r="F478" s="178" t="str">
        <f>VLOOKUP($E478:$E$5037,'[1]PLANO DE APLICAÇÃO'!$A$4:$B$1020,2,0)</f>
        <v>CUIDADOR SOCIAL</v>
      </c>
      <c r="G478" s="179">
        <v>1</v>
      </c>
      <c r="H478" s="180" t="str">
        <f>IF(G478=1,'[1]ANEXO RP14'!$A$51,(IF(G478=2,'[1]ANEXO RP14'!$A$52,(IF(G478=3,'[1]ANEXO RP14'!$A$53,(IF(G478=4,'[1]ANEXO RP14'!$A$54,(IF(G478=5,'[1]ANEXO RP14'!$A$55,(IF(G478=6,'[1]ANEXO RP14'!$A$56,(IF(G478=7,'[1]ANEXO RP14'!$A$57,(IF(G478=8,'[1]ANEXO RP14'!$A$58,(IF(G478=9,'[1]ANEXO RP14'!$A$59,(IF(G478=10,'[1]ANEXO RP14'!$A$60,(IF(G478=11,'[1]ANEXO RP14'!$A$61,(IF(G478=12,'[1]ANEXO RP14'!$A$62,(IF(G478=13,'[1]ANEXO RP14'!$A$63,(IF(G478=14,'[1]ANEXO RP14'!$A$64,(IF(G478=15,'[1]ANEXO RP14'!$A$65,(IF(G478=16,'[1]ANEXO RP14'!$A$66," ")))))))))))))))))))))))))))))))</f>
        <v>Recursos humanos (5)</v>
      </c>
      <c r="I478" s="185">
        <v>261.76</v>
      </c>
      <c r="J478" s="182">
        <v>43664</v>
      </c>
      <c r="K478" s="183" t="s">
        <v>127</v>
      </c>
    </row>
    <row r="479" spans="1:11" s="131" customFormat="1" ht="41.25" customHeight="1" thickBot="1">
      <c r="A479" s="173">
        <v>43661</v>
      </c>
      <c r="B479" s="174" t="s">
        <v>139</v>
      </c>
      <c r="C479" s="175">
        <v>98467212500</v>
      </c>
      <c r="D479" s="176" t="str">
        <f>VLOOKUP($C478:$C$5037,$C$27:$D$5037,2,0)</f>
        <v>MARIUZETE SANTANA GOMES LEONARDO</v>
      </c>
      <c r="E479" s="177">
        <v>1006</v>
      </c>
      <c r="F479" s="178" t="str">
        <f>VLOOKUP($E479:$E$5037,'[1]PLANO DE APLICAÇÃO'!$A$4:$B$1020,2,0)</f>
        <v>CUIDADOR SOCIAL</v>
      </c>
      <c r="G479" s="179">
        <v>1</v>
      </c>
      <c r="H479" s="180" t="str">
        <f>IF(G479=1,'[1]ANEXO RP14'!$A$51,(IF(G479=2,'[1]ANEXO RP14'!$A$52,(IF(G479=3,'[1]ANEXO RP14'!$A$53,(IF(G479=4,'[1]ANEXO RP14'!$A$54,(IF(G479=5,'[1]ANEXO RP14'!$A$55,(IF(G479=6,'[1]ANEXO RP14'!$A$56,(IF(G479=7,'[1]ANEXO RP14'!$A$57,(IF(G479=8,'[1]ANEXO RP14'!$A$58,(IF(G479=9,'[1]ANEXO RP14'!$A$59,(IF(G479=10,'[1]ANEXO RP14'!$A$60,(IF(G479=11,'[1]ANEXO RP14'!$A$61,(IF(G479=12,'[1]ANEXO RP14'!$A$62,(IF(G479=13,'[1]ANEXO RP14'!$A$63,(IF(G479=14,'[1]ANEXO RP14'!$A$64,(IF(G479=15,'[1]ANEXO RP14'!$A$65,(IF(G479=16,'[1]ANEXO RP14'!$A$66," ")))))))))))))))))))))))))))))))</f>
        <v>Recursos humanos (5)</v>
      </c>
      <c r="I479" s="185">
        <v>490.78</v>
      </c>
      <c r="J479" s="182">
        <v>43664</v>
      </c>
      <c r="K479" s="183" t="s">
        <v>127</v>
      </c>
    </row>
    <row r="480" spans="1:11" s="131" customFormat="1" ht="41.25" customHeight="1" thickBot="1">
      <c r="A480" s="173">
        <v>43661</v>
      </c>
      <c r="B480" s="174" t="s">
        <v>139</v>
      </c>
      <c r="C480" s="175">
        <v>31023160854</v>
      </c>
      <c r="D480" s="176" t="str">
        <f>VLOOKUP($C479:$C$5037,$C$27:$D$5037,2,0)</f>
        <v>TATIANA IZABEL RANGEL THEODORO</v>
      </c>
      <c r="E480" s="177">
        <v>1006</v>
      </c>
      <c r="F480" s="178" t="str">
        <f>VLOOKUP($E480:$E$5037,'[1]PLANO DE APLICAÇÃO'!$A$4:$B$1020,2,0)</f>
        <v>CUIDADOR SOCIAL</v>
      </c>
      <c r="G480" s="179">
        <v>1</v>
      </c>
      <c r="H480" s="180" t="str">
        <f>IF(G480=1,'[1]ANEXO RP14'!$A$51,(IF(G480=2,'[1]ANEXO RP14'!$A$52,(IF(G480=3,'[1]ANEXO RP14'!$A$53,(IF(G480=4,'[1]ANEXO RP14'!$A$54,(IF(G480=5,'[1]ANEXO RP14'!$A$55,(IF(G480=6,'[1]ANEXO RP14'!$A$56,(IF(G480=7,'[1]ANEXO RP14'!$A$57,(IF(G480=8,'[1]ANEXO RP14'!$A$58,(IF(G480=9,'[1]ANEXO RP14'!$A$59,(IF(G480=10,'[1]ANEXO RP14'!$A$60,(IF(G480=11,'[1]ANEXO RP14'!$A$61,(IF(G480=12,'[1]ANEXO RP14'!$A$62,(IF(G480=13,'[1]ANEXO RP14'!$A$63,(IF(G480=14,'[1]ANEXO RP14'!$A$64,(IF(G480=15,'[1]ANEXO RP14'!$A$65,(IF(G480=16,'[1]ANEXO RP14'!$A$66," ")))))))))))))))))))))))))))))))</f>
        <v>Recursos humanos (5)</v>
      </c>
      <c r="I480" s="185">
        <v>490.78</v>
      </c>
      <c r="J480" s="182">
        <v>43664</v>
      </c>
      <c r="K480" s="183" t="s">
        <v>127</v>
      </c>
    </row>
    <row r="481" spans="1:11" s="131" customFormat="1" ht="41.25" customHeight="1" thickBot="1">
      <c r="A481" s="173">
        <v>43662</v>
      </c>
      <c r="B481" s="174" t="s">
        <v>456</v>
      </c>
      <c r="C481" s="175">
        <v>33050196000188</v>
      </c>
      <c r="D481" s="176" t="str">
        <f>VLOOKUP($C480:$C$5037,$C$27:$D$5037,2,0)</f>
        <v>CPFL</v>
      </c>
      <c r="E481" s="177">
        <v>3001</v>
      </c>
      <c r="F481" s="178" t="str">
        <f>VLOOKUP($E481:$E$5037,'[1]PLANO DE APLICAÇÃO'!$A$4:$B$1020,2,0)</f>
        <v>ENERGIA ELÉTRICA</v>
      </c>
      <c r="G481" s="179">
        <v>11</v>
      </c>
      <c r="H481" s="180" t="str">
        <f>IF(G481=1,'[1]ANEXO RP14'!$A$51,(IF(G481=2,'[1]ANEXO RP14'!$A$52,(IF(G481=3,'[1]ANEXO RP14'!$A$53,(IF(G481=4,'[1]ANEXO RP14'!$A$54,(IF(G481=5,'[1]ANEXO RP14'!$A$55,(IF(G481=6,'[1]ANEXO RP14'!$A$56,(IF(G481=7,'[1]ANEXO RP14'!$A$57,(IF(G481=8,'[1]ANEXO RP14'!$A$58,(IF(G481=9,'[1]ANEXO RP14'!$A$59,(IF(G481=10,'[1]ANEXO RP14'!$A$60,(IF(G481=11,'[1]ANEXO RP14'!$A$61,(IF(G481=12,'[1]ANEXO RP14'!$A$62,(IF(G481=13,'[1]ANEXO RP14'!$A$63,(IF(G481=14,'[1]ANEXO RP14'!$A$64,(IF(G481=15,'[1]ANEXO RP14'!$A$65,(IF(G481=16,'[1]ANEXO RP14'!$A$66," ")))))))))))))))))))))))))))))))</f>
        <v>Utilidades públicas (7)</v>
      </c>
      <c r="I481" s="185">
        <v>107.73</v>
      </c>
      <c r="J481" s="182">
        <v>43664</v>
      </c>
      <c r="K481" s="183" t="s">
        <v>127</v>
      </c>
    </row>
    <row r="482" spans="1:11" s="131" customFormat="1" ht="41.25" customHeight="1" thickBot="1">
      <c r="A482" s="173">
        <v>43662</v>
      </c>
      <c r="B482" s="174" t="s">
        <v>457</v>
      </c>
      <c r="C482" s="175">
        <v>47961628000117</v>
      </c>
      <c r="D482" s="176" t="str">
        <f>VLOOKUP($C481:$C$5037,$C$27:$D$5037,2,0)</f>
        <v>EMPRESA SÃO JOSE LTDA</v>
      </c>
      <c r="E482" s="177">
        <v>2001</v>
      </c>
      <c r="F482" s="178" t="str">
        <f>VLOOKUP($E482:$E$5037,'[1]PLANO DE APLICAÇÃO'!$A$4:$B$1020,2,0)</f>
        <v>VALE TRANSPORTE</v>
      </c>
      <c r="G482" s="179">
        <v>1</v>
      </c>
      <c r="H482" s="180" t="str">
        <f>IF(G482=1,'[1]ANEXO RP14'!$A$51,(IF(G482=2,'[1]ANEXO RP14'!$A$52,(IF(G482=3,'[1]ANEXO RP14'!$A$53,(IF(G482=4,'[1]ANEXO RP14'!$A$54,(IF(G482=5,'[1]ANEXO RP14'!$A$55,(IF(G482=6,'[1]ANEXO RP14'!$A$56,(IF(G482=7,'[1]ANEXO RP14'!$A$57,(IF(G482=8,'[1]ANEXO RP14'!$A$58,(IF(G482=9,'[1]ANEXO RP14'!$A$59,(IF(G482=10,'[1]ANEXO RP14'!$A$60,(IF(G482=11,'[1]ANEXO RP14'!$A$61,(IF(G482=12,'[1]ANEXO RP14'!$A$62,(IF(G482=13,'[1]ANEXO RP14'!$A$63,(IF(G482=14,'[1]ANEXO RP14'!$A$64,(IF(G482=15,'[1]ANEXO RP14'!$A$65,(IF(G482=16,'[1]ANEXO RP14'!$A$66," ")))))))))))))))))))))))))))))))</f>
        <v>Recursos humanos (5)</v>
      </c>
      <c r="I482" s="185">
        <v>1664.68</v>
      </c>
      <c r="J482" s="182">
        <v>43664</v>
      </c>
      <c r="K482" s="183" t="s">
        <v>458</v>
      </c>
    </row>
    <row r="483" spans="1:11" s="131" customFormat="1" ht="41.25" customHeight="1" thickBot="1">
      <c r="A483" s="173">
        <v>43675</v>
      </c>
      <c r="B483" s="174" t="s">
        <v>204</v>
      </c>
      <c r="C483" s="175">
        <v>13881904867</v>
      </c>
      <c r="D483" s="176" t="str">
        <f>VLOOKUP($C482:$C$5037,$C$27:$D$5037,2,0)</f>
        <v>MARIA APARECIDA TAVEIRA CAU</v>
      </c>
      <c r="E483" s="177">
        <v>1007</v>
      </c>
      <c r="F483" s="178" t="str">
        <f>VLOOKUP($E483:$E$5037,'[1]PLANO DE APLICAÇÃO'!$A$4:$B$1020,2,0)</f>
        <v>COZINHEIRA</v>
      </c>
      <c r="G483" s="179">
        <v>1</v>
      </c>
      <c r="H483" s="180" t="str">
        <f>IF(G483=1,'[1]ANEXO RP14'!$A$51,(IF(G483=2,'[1]ANEXO RP14'!$A$52,(IF(G483=3,'[1]ANEXO RP14'!$A$53,(IF(G483=4,'[1]ANEXO RP14'!$A$54,(IF(G483=5,'[1]ANEXO RP14'!$A$55,(IF(G483=6,'[1]ANEXO RP14'!$A$56,(IF(G483=7,'[1]ANEXO RP14'!$A$57,(IF(G483=8,'[1]ANEXO RP14'!$A$58,(IF(G483=9,'[1]ANEXO RP14'!$A$59,(IF(G483=10,'[1]ANEXO RP14'!$A$60,(IF(G483=11,'[1]ANEXO RP14'!$A$61,(IF(G483=12,'[1]ANEXO RP14'!$A$62,(IF(G483=13,'[1]ANEXO RP14'!$A$63,(IF(G483=14,'[1]ANEXO RP14'!$A$64,(IF(G483=15,'[1]ANEXO RP14'!$A$65,(IF(G483=16,'[1]ANEXO RP14'!$A$66," ")))))))))))))))))))))))))))))))</f>
        <v>Recursos humanos (5)</v>
      </c>
      <c r="I483" s="185">
        <v>1838.92</v>
      </c>
      <c r="J483" s="182">
        <v>43664</v>
      </c>
      <c r="K483" s="183" t="s">
        <v>127</v>
      </c>
    </row>
    <row r="484" spans="1:11" s="131" customFormat="1" ht="41.25" customHeight="1" thickBot="1">
      <c r="A484" s="173">
        <v>43675</v>
      </c>
      <c r="B484" s="174" t="s">
        <v>204</v>
      </c>
      <c r="C484" s="175">
        <v>6014818871</v>
      </c>
      <c r="D484" s="176" t="str">
        <f>VLOOKUP($C483:$C$5037,$C$27:$D$5037,2,0)</f>
        <v>MARIA DE LOURDES DOS SANTOS</v>
      </c>
      <c r="E484" s="177">
        <v>1009</v>
      </c>
      <c r="F484" s="178" t="str">
        <f>VLOOKUP($E484:$E$5037,'[1]PLANO DE APLICAÇÃO'!$A$4:$B$1020,2,0)</f>
        <v>LAVANDERIA</v>
      </c>
      <c r="G484" s="179">
        <v>1</v>
      </c>
      <c r="H484" s="180" t="str">
        <f>IF(G484=1,'[1]ANEXO RP14'!$A$51,(IF(G484=2,'[1]ANEXO RP14'!$A$52,(IF(G484=3,'[1]ANEXO RP14'!$A$53,(IF(G484=4,'[1]ANEXO RP14'!$A$54,(IF(G484=5,'[1]ANEXO RP14'!$A$55,(IF(G484=6,'[1]ANEXO RP14'!$A$56,(IF(G484=7,'[1]ANEXO RP14'!$A$57,(IF(G484=8,'[1]ANEXO RP14'!$A$58,(IF(G484=9,'[1]ANEXO RP14'!$A$59,(IF(G484=10,'[1]ANEXO RP14'!$A$60,(IF(G484=11,'[1]ANEXO RP14'!$A$61,(IF(G484=12,'[1]ANEXO RP14'!$A$62,(IF(G484=13,'[1]ANEXO RP14'!$A$63,(IF(G484=14,'[1]ANEXO RP14'!$A$64,(IF(G484=15,'[1]ANEXO RP14'!$A$65,(IF(G484=16,'[1]ANEXO RP14'!$A$66," ")))))))))))))))))))))))))))))))</f>
        <v>Recursos humanos (5)</v>
      </c>
      <c r="I484" s="185">
        <v>1831.62</v>
      </c>
      <c r="J484" s="182">
        <v>43664</v>
      </c>
      <c r="K484" s="183" t="s">
        <v>127</v>
      </c>
    </row>
    <row r="485" spans="1:11" s="131" customFormat="1" ht="41.25" customHeight="1" thickBot="1">
      <c r="A485" s="173">
        <v>43677</v>
      </c>
      <c r="B485" s="174" t="s">
        <v>212</v>
      </c>
      <c r="C485" s="175" t="s">
        <v>167</v>
      </c>
      <c r="D485" s="176" t="s">
        <v>213</v>
      </c>
      <c r="E485" s="177">
        <v>1011</v>
      </c>
      <c r="F485" s="178" t="str">
        <f>VLOOKUP($E485:$E$5037,'[1]PLANO DE APLICAÇÃO'!$A$4:$B$1020,2,0)</f>
        <v xml:space="preserve">ENCARGOS GERAIS </v>
      </c>
      <c r="G485" s="179">
        <v>1</v>
      </c>
      <c r="H485" s="180" t="str">
        <f>IF(G485=1,'[1]ANEXO RP14'!$A$51,(IF(G485=2,'[1]ANEXO RP14'!$A$52,(IF(G485=3,'[1]ANEXO RP14'!$A$53,(IF(G485=4,'[1]ANEXO RP14'!$A$54,(IF(G485=5,'[1]ANEXO RP14'!$A$55,(IF(G485=6,'[1]ANEXO RP14'!$A$56,(IF(G485=7,'[1]ANEXO RP14'!$A$57,(IF(G485=8,'[1]ANEXO RP14'!$A$58,(IF(G485=9,'[1]ANEXO RP14'!$A$59,(IF(G485=10,'[1]ANEXO RP14'!$A$60,(IF(G485=11,'[1]ANEXO RP14'!$A$61,(IF(G485=12,'[1]ANEXO RP14'!$A$62,(IF(G485=13,'[1]ANEXO RP14'!$A$63,(IF(G485=14,'[1]ANEXO RP14'!$A$64,(IF(G485=15,'[1]ANEXO RP14'!$A$65,(IF(G485=16,'[1]ANEXO RP14'!$A$66," ")))))))))))))))))))))))))))))))</f>
        <v>Recursos humanos (5)</v>
      </c>
      <c r="I485" s="185">
        <v>699.25</v>
      </c>
      <c r="J485" s="182">
        <v>43664</v>
      </c>
      <c r="K485" s="183" t="s">
        <v>459</v>
      </c>
    </row>
    <row r="486" spans="1:11" s="131" customFormat="1" ht="41.25" customHeight="1" thickBot="1">
      <c r="A486" s="173">
        <v>43677</v>
      </c>
      <c r="B486" s="174" t="s">
        <v>212</v>
      </c>
      <c r="C486" s="175" t="s">
        <v>167</v>
      </c>
      <c r="D486" s="176" t="s">
        <v>213</v>
      </c>
      <c r="E486" s="177">
        <v>1011</v>
      </c>
      <c r="F486" s="178" t="str">
        <f>VLOOKUP($E486:$E$5037,'[1]PLANO DE APLICAÇÃO'!$A$4:$B$1020,2,0)</f>
        <v xml:space="preserve">ENCARGOS GERAIS </v>
      </c>
      <c r="G486" s="179">
        <v>1</v>
      </c>
      <c r="H486" s="180" t="str">
        <f>IF(G486=1,'[1]ANEXO RP14'!$A$51,(IF(G486=2,'[1]ANEXO RP14'!$A$52,(IF(G486=3,'[1]ANEXO RP14'!$A$53,(IF(G486=4,'[1]ANEXO RP14'!$A$54,(IF(G486=5,'[1]ANEXO RP14'!$A$55,(IF(G486=6,'[1]ANEXO RP14'!$A$56,(IF(G486=7,'[1]ANEXO RP14'!$A$57,(IF(G486=8,'[1]ANEXO RP14'!$A$58,(IF(G486=9,'[1]ANEXO RP14'!$A$59,(IF(G486=10,'[1]ANEXO RP14'!$A$60,(IF(G486=11,'[1]ANEXO RP14'!$A$61,(IF(G486=12,'[1]ANEXO RP14'!$A$62,(IF(G486=13,'[1]ANEXO RP14'!$A$63,(IF(G486=14,'[1]ANEXO RP14'!$A$64,(IF(G486=15,'[1]ANEXO RP14'!$A$65,(IF(G486=16,'[1]ANEXO RP14'!$A$66," ")))))))))))))))))))))))))))))))</f>
        <v>Recursos humanos (5)</v>
      </c>
      <c r="I486" s="185">
        <v>327.16000000000003</v>
      </c>
      <c r="J486" s="182">
        <v>43664</v>
      </c>
      <c r="K486" s="183" t="s">
        <v>460</v>
      </c>
    </row>
    <row r="487" spans="1:11" s="131" customFormat="1" ht="41.25" customHeight="1" thickBot="1">
      <c r="A487" s="173">
        <v>43663</v>
      </c>
      <c r="B487" s="174" t="s">
        <v>461</v>
      </c>
      <c r="C487" s="175">
        <v>7314929000134</v>
      </c>
      <c r="D487" s="176" t="str">
        <f>VLOOKUP($C486:$C$5037,$C$27:$D$5037,2,0)</f>
        <v>C.AM BALDIN EPP</v>
      </c>
      <c r="E487" s="177">
        <v>4002</v>
      </c>
      <c r="F487" s="178" t="str">
        <f>VLOOKUP($E487:$E$5037,'[1]PLANO DE APLICAÇÃO'!$A$4:$B$1020,2,0)</f>
        <v>MATERIAL DE LIMPEZA E HIGIÊNE PESSOAL</v>
      </c>
      <c r="G487" s="179">
        <v>6</v>
      </c>
      <c r="H487" s="180" t="str">
        <f>IF(G487=1,'[1]ANEXO RP14'!$A$51,(IF(G487=2,'[1]ANEXO RP14'!$A$52,(IF(G487=3,'[1]ANEXO RP14'!$A$53,(IF(G487=4,'[1]ANEXO RP14'!$A$54,(IF(G487=5,'[1]ANEXO RP14'!$A$55,(IF(G487=6,'[1]ANEXO RP14'!$A$56,(IF(G487=7,'[1]ANEXO RP14'!$A$57,(IF(G487=8,'[1]ANEXO RP14'!$A$58,(IF(G487=9,'[1]ANEXO RP14'!$A$59,(IF(G487=10,'[1]ANEXO RP14'!$A$60,(IF(G487=11,'[1]ANEXO RP14'!$A$61,(IF(G487=12,'[1]ANEXO RP14'!$A$62,(IF(G487=13,'[1]ANEXO RP14'!$A$63,(IF(G487=14,'[1]ANEXO RP14'!$A$64,(IF(G487=15,'[1]ANEXO RP14'!$A$65,(IF(G487=16,'[1]ANEXO RP14'!$A$66," ")))))))))))))))))))))))))))))))</f>
        <v>Outros materiais de consumo</v>
      </c>
      <c r="I487" s="185">
        <v>1385.65</v>
      </c>
      <c r="J487" s="182">
        <v>43696</v>
      </c>
      <c r="K487" s="183" t="s">
        <v>462</v>
      </c>
    </row>
    <row r="488" spans="1:11" s="131" customFormat="1" ht="41.25" customHeight="1" thickBot="1">
      <c r="A488" s="173">
        <v>43663</v>
      </c>
      <c r="B488" s="174" t="s">
        <v>461</v>
      </c>
      <c r="C488" s="175">
        <v>7314929000134</v>
      </c>
      <c r="D488" s="176" t="str">
        <f>VLOOKUP($C487:$C$5037,$C$27:$D$5037,2,0)</f>
        <v>C.AM BALDIN EPP</v>
      </c>
      <c r="E488" s="177">
        <v>4002</v>
      </c>
      <c r="F488" s="178" t="str">
        <f>VLOOKUP($E488:$E$5037,'[1]PLANO DE APLICAÇÃO'!$A$4:$B$1020,2,0)</f>
        <v>MATERIAL DE LIMPEZA E HIGIÊNE PESSOAL</v>
      </c>
      <c r="G488" s="179">
        <v>6</v>
      </c>
      <c r="H488" s="180" t="str">
        <f>IF(G488=1,'[1]ANEXO RP14'!$A$51,(IF(G488=2,'[1]ANEXO RP14'!$A$52,(IF(G488=3,'[1]ANEXO RP14'!$A$53,(IF(G488=4,'[1]ANEXO RP14'!$A$54,(IF(G488=5,'[1]ANEXO RP14'!$A$55,(IF(G488=6,'[1]ANEXO RP14'!$A$56,(IF(G488=7,'[1]ANEXO RP14'!$A$57,(IF(G488=8,'[1]ANEXO RP14'!$A$58,(IF(G488=9,'[1]ANEXO RP14'!$A$59,(IF(G488=10,'[1]ANEXO RP14'!$A$60,(IF(G488=11,'[1]ANEXO RP14'!$A$61,(IF(G488=12,'[1]ANEXO RP14'!$A$62,(IF(G488=13,'[1]ANEXO RP14'!$A$63,(IF(G488=14,'[1]ANEXO RP14'!$A$64,(IF(G488=15,'[1]ANEXO RP14'!$A$65,(IF(G488=16,'[1]ANEXO RP14'!$A$66," ")))))))))))))))))))))))))))))))</f>
        <v>Outros materiais de consumo</v>
      </c>
      <c r="I488" s="185">
        <v>1385.65</v>
      </c>
      <c r="J488" s="182">
        <v>43679</v>
      </c>
      <c r="K488" s="183" t="s">
        <v>463</v>
      </c>
    </row>
    <row r="489" spans="1:11" s="131" customFormat="1" ht="41.25" customHeight="1" thickBot="1">
      <c r="A489" s="173">
        <v>43666</v>
      </c>
      <c r="B489" s="174" t="s">
        <v>464</v>
      </c>
      <c r="C489" s="175">
        <v>66989955000121</v>
      </c>
      <c r="D489" s="176" t="str">
        <f>VLOOKUP($C488:$C$5037,$C$27:$D$5037,2,0)</f>
        <v>SIND. EMP. A.C EMP. ED. COND. EMP. TUR. HOSP. FRANCA REGIÃO</v>
      </c>
      <c r="E489" s="177">
        <v>2003</v>
      </c>
      <c r="F489" s="70" t="str">
        <f>VLOOKUP($E489:$E$4969,'PLANO DE APLICAÇÃO'!$A$4:$B$1013,2,0)</f>
        <v>CONTRIBUIÇÃO ASSISTENCIAL</v>
      </c>
      <c r="G489" s="179">
        <v>1</v>
      </c>
      <c r="H489" s="180" t="str">
        <f>IF(G489=1,'[1]ANEXO RP14'!$A$51,(IF(G489=2,'[1]ANEXO RP14'!$A$52,(IF(G489=3,'[1]ANEXO RP14'!$A$53,(IF(G489=4,'[1]ANEXO RP14'!$A$54,(IF(G489=5,'[1]ANEXO RP14'!$A$55,(IF(G489=6,'[1]ANEXO RP14'!$A$56,(IF(G489=7,'[1]ANEXO RP14'!$A$57,(IF(G489=8,'[1]ANEXO RP14'!$A$58,(IF(G489=9,'[1]ANEXO RP14'!$A$59,(IF(G489=10,'[1]ANEXO RP14'!$A$60,(IF(G489=11,'[1]ANEXO RP14'!$A$61,(IF(G489=12,'[1]ANEXO RP14'!$A$62,(IF(G489=13,'[1]ANEXO RP14'!$A$63,(IF(G489=14,'[1]ANEXO RP14'!$A$64,(IF(G489=15,'[1]ANEXO RP14'!$A$65,(IF(G489=16,'[1]ANEXO RP14'!$A$66," ")))))))))))))))))))))))))))))))</f>
        <v>Recursos humanos (5)</v>
      </c>
      <c r="I489" s="185">
        <v>484.5</v>
      </c>
      <c r="J489" s="182">
        <v>43689</v>
      </c>
      <c r="K489" s="183" t="s">
        <v>465</v>
      </c>
    </row>
    <row r="490" spans="1:11" s="131" customFormat="1" ht="41.25" customHeight="1" thickBot="1">
      <c r="A490" s="173">
        <v>43668</v>
      </c>
      <c r="B490" s="174" t="s">
        <v>466</v>
      </c>
      <c r="C490" s="175">
        <v>24896425001918</v>
      </c>
      <c r="D490" s="176" t="s">
        <v>225</v>
      </c>
      <c r="E490" s="177">
        <v>4001</v>
      </c>
      <c r="F490" s="178" t="str">
        <f>VLOOKUP($E490:$E$5037,'[1]PLANO DE APLICAÇÃO'!$A$4:$B$1020,2,0)</f>
        <v>GÊNEROS ALIMENTÍCIOS</v>
      </c>
      <c r="G490" s="179">
        <v>5</v>
      </c>
      <c r="H490" s="180" t="str">
        <f>IF(G490=1,'[1]ANEXO RP14'!$A$51,(IF(G490=2,'[1]ANEXO RP14'!$A$52,(IF(G490=3,'[1]ANEXO RP14'!$A$53,(IF(G490=4,'[1]ANEXO RP14'!$A$54,(IF(G490=5,'[1]ANEXO RP14'!$A$55,(IF(G490=6,'[1]ANEXO RP14'!$A$56,(IF(G490=7,'[1]ANEXO RP14'!$A$57,(IF(G490=8,'[1]ANEXO RP14'!$A$58,(IF(G490=9,'[1]ANEXO RP14'!$A$59,(IF(G490=10,'[1]ANEXO RP14'!$A$60,(IF(G490=11,'[1]ANEXO RP14'!$A$61,(IF(G490=12,'[1]ANEXO RP14'!$A$62,(IF(G490=13,'[1]ANEXO RP14'!$A$63,(IF(G490=14,'[1]ANEXO RP14'!$A$64,(IF(G490=15,'[1]ANEXO RP14'!$A$65,(IF(G490=16,'[1]ANEXO RP14'!$A$66," ")))))))))))))))))))))))))))))))</f>
        <v>Gêneros alimentícios</v>
      </c>
      <c r="I490" s="185">
        <v>1068.01</v>
      </c>
      <c r="J490" s="182">
        <v>43679</v>
      </c>
      <c r="K490" s="183" t="s">
        <v>467</v>
      </c>
    </row>
    <row r="491" spans="1:11" s="131" customFormat="1" ht="41.25" customHeight="1" thickBot="1">
      <c r="A491" s="173">
        <v>43671</v>
      </c>
      <c r="B491" s="174" t="s">
        <v>468</v>
      </c>
      <c r="C491" s="175">
        <v>74298134000177</v>
      </c>
      <c r="D491" s="176" t="str">
        <f>VLOOKUP($C490:$C$5037,$C$27:$D$5037,2,0)</f>
        <v>ATTIVA COM. DE PROD. LIMPEZA E DESCARTAVEIS LTDA EPP</v>
      </c>
      <c r="E491" s="177">
        <v>4002</v>
      </c>
      <c r="F491" s="178" t="str">
        <f>VLOOKUP($E491:$E$5037,'[1]PLANO DE APLICAÇÃO'!$A$4:$B$1020,2,0)</f>
        <v>MATERIAL DE LIMPEZA E HIGIÊNE PESSOAL</v>
      </c>
      <c r="G491" s="179">
        <v>6</v>
      </c>
      <c r="H491" s="180" t="str">
        <f>IF(G491=1,'[1]ANEXO RP14'!$A$51,(IF(G491=2,'[1]ANEXO RP14'!$A$52,(IF(G491=3,'[1]ANEXO RP14'!$A$53,(IF(G491=4,'[1]ANEXO RP14'!$A$54,(IF(G491=5,'[1]ANEXO RP14'!$A$55,(IF(G491=6,'[1]ANEXO RP14'!$A$56,(IF(G491=7,'[1]ANEXO RP14'!$A$57,(IF(G491=8,'[1]ANEXO RP14'!$A$58,(IF(G491=9,'[1]ANEXO RP14'!$A$59,(IF(G491=10,'[1]ANEXO RP14'!$A$60,(IF(G491=11,'[1]ANEXO RP14'!$A$61,(IF(G491=12,'[1]ANEXO RP14'!$A$62,(IF(G491=13,'[1]ANEXO RP14'!$A$63,(IF(G491=14,'[1]ANEXO RP14'!$A$64,(IF(G491=15,'[1]ANEXO RP14'!$A$65,(IF(G491=16,'[1]ANEXO RP14'!$A$66," ")))))))))))))))))))))))))))))))</f>
        <v>Outros materiais de consumo</v>
      </c>
      <c r="I491" s="185">
        <v>1492.91</v>
      </c>
      <c r="J491" s="182">
        <v>43696</v>
      </c>
      <c r="K491" s="183" t="s">
        <v>469</v>
      </c>
    </row>
    <row r="492" spans="1:11" s="131" customFormat="1" ht="41.25" customHeight="1" thickBot="1">
      <c r="A492" s="173">
        <v>43672</v>
      </c>
      <c r="B492" s="174" t="s">
        <v>470</v>
      </c>
      <c r="C492" s="175">
        <v>16914547000132</v>
      </c>
      <c r="D492" s="176" t="str">
        <f>VLOOKUP($C491:$C$5037,$C$27:$D$5037,2,0)</f>
        <v>TATIANE ALVES ANTUNES ME</v>
      </c>
      <c r="E492" s="177">
        <v>4001</v>
      </c>
      <c r="F492" s="178" t="str">
        <f>VLOOKUP($E492:$E$5037,'[1]PLANO DE APLICAÇÃO'!$A$4:$B$1020,2,0)</f>
        <v>GÊNEROS ALIMENTÍCIOS</v>
      </c>
      <c r="G492" s="179">
        <v>5</v>
      </c>
      <c r="H492" s="180" t="str">
        <f>IF(G492=1,'[1]ANEXO RP14'!$A$51,(IF(G492=2,'[1]ANEXO RP14'!$A$52,(IF(G492=3,'[1]ANEXO RP14'!$A$53,(IF(G492=4,'[1]ANEXO RP14'!$A$54,(IF(G492=5,'[1]ANEXO RP14'!$A$55,(IF(G492=6,'[1]ANEXO RP14'!$A$56,(IF(G492=7,'[1]ANEXO RP14'!$A$57,(IF(G492=8,'[1]ANEXO RP14'!$A$58,(IF(G492=9,'[1]ANEXO RP14'!$A$59,(IF(G492=10,'[1]ANEXO RP14'!$A$60,(IF(G492=11,'[1]ANEXO RP14'!$A$61,(IF(G492=12,'[1]ANEXO RP14'!$A$62,(IF(G492=13,'[1]ANEXO RP14'!$A$63,(IF(G492=14,'[1]ANEXO RP14'!$A$64,(IF(G492=15,'[1]ANEXO RP14'!$A$65,(IF(G492=16,'[1]ANEXO RP14'!$A$66," ")))))))))))))))))))))))))))))))</f>
        <v>Gêneros alimentícios</v>
      </c>
      <c r="I492" s="185">
        <v>60</v>
      </c>
      <c r="J492" s="182">
        <v>43679</v>
      </c>
      <c r="K492" s="183" t="s">
        <v>471</v>
      </c>
    </row>
    <row r="493" spans="1:11" s="131" customFormat="1" ht="41.25" customHeight="1" thickBot="1">
      <c r="A493" s="173">
        <v>43672</v>
      </c>
      <c r="B493" s="174" t="s">
        <v>472</v>
      </c>
      <c r="C493" s="175">
        <v>74258039000140</v>
      </c>
      <c r="D493" s="176" t="str">
        <f>VLOOKUP($C492:$C$5037,$C$27:$D$5037,2,0)</f>
        <v>FRANGAZ COMERCIAL EIRELI</v>
      </c>
      <c r="E493" s="177">
        <v>4006</v>
      </c>
      <c r="F493" s="178" t="str">
        <f>VLOOKUP($E493:$E$5037,'[1]PLANO DE APLICAÇÃO'!$A$4:$B$1020,2,0)</f>
        <v xml:space="preserve">GÁS </v>
      </c>
      <c r="G493" s="179">
        <v>11</v>
      </c>
      <c r="H493" s="180" t="str">
        <f>IF(G493=1,'[1]ANEXO RP14'!$A$51,(IF(G493=2,'[1]ANEXO RP14'!$A$52,(IF(G493=3,'[1]ANEXO RP14'!$A$53,(IF(G493=4,'[1]ANEXO RP14'!$A$54,(IF(G493=5,'[1]ANEXO RP14'!$A$55,(IF(G493=6,'[1]ANEXO RP14'!$A$56,(IF(G493=7,'[1]ANEXO RP14'!$A$57,(IF(G493=8,'[1]ANEXO RP14'!$A$58,(IF(G493=9,'[1]ANEXO RP14'!$A$59,(IF(G493=10,'[1]ANEXO RP14'!$A$60,(IF(G493=11,'[1]ANEXO RP14'!$A$61,(IF(G493=12,'[1]ANEXO RP14'!$A$62,(IF(G493=13,'[1]ANEXO RP14'!$A$63,(IF(G493=14,'[1]ANEXO RP14'!$A$64,(IF(G493=15,'[1]ANEXO RP14'!$A$65,(IF(G493=16,'[1]ANEXO RP14'!$A$66," ")))))))))))))))))))))))))))))))</f>
        <v>Utilidades públicas (7)</v>
      </c>
      <c r="I493" s="185">
        <v>940</v>
      </c>
      <c r="J493" s="182">
        <v>43679</v>
      </c>
      <c r="K493" s="183" t="s">
        <v>473</v>
      </c>
    </row>
    <row r="494" spans="1:11" s="131" customFormat="1" ht="41.25" customHeight="1" thickBot="1">
      <c r="A494" s="173">
        <v>43677</v>
      </c>
      <c r="B494" s="174" t="s">
        <v>166</v>
      </c>
      <c r="C494" s="175" t="s">
        <v>167</v>
      </c>
      <c r="D494" s="176" t="str">
        <f>VLOOKUP($C493:$C$5037,$C$27:$D$5037,2,0)</f>
        <v>FGTS</v>
      </c>
      <c r="E494" s="177">
        <v>1011</v>
      </c>
      <c r="F494" s="178" t="str">
        <f>VLOOKUP($E494:$E$5037,'[1]PLANO DE APLICAÇÃO'!$A$4:$B$1020,2,0)</f>
        <v xml:space="preserve">ENCARGOS GERAIS </v>
      </c>
      <c r="G494" s="179">
        <v>1</v>
      </c>
      <c r="H494" s="180" t="str">
        <f>IF(G494=1,'[1]ANEXO RP14'!$A$51,(IF(G494=2,'[1]ANEXO RP14'!$A$52,(IF(G494=3,'[1]ANEXO RP14'!$A$53,(IF(G494=4,'[1]ANEXO RP14'!$A$54,(IF(G494=5,'[1]ANEXO RP14'!$A$55,(IF(G494=6,'[1]ANEXO RP14'!$A$56,(IF(G494=7,'[1]ANEXO RP14'!$A$57,(IF(G494=8,'[1]ANEXO RP14'!$A$58,(IF(G494=9,'[1]ANEXO RP14'!$A$59,(IF(G494=10,'[1]ANEXO RP14'!$A$60,(IF(G494=11,'[1]ANEXO RP14'!$A$61,(IF(G494=12,'[1]ANEXO RP14'!$A$62,(IF(G494=13,'[1]ANEXO RP14'!$A$63,(IF(G494=14,'[1]ANEXO RP14'!$A$64,(IF(G494=15,'[1]ANEXO RP14'!$A$65,(IF(G494=16,'[1]ANEXO RP14'!$A$66," ")))))))))))))))))))))))))))))))</f>
        <v>Recursos humanos (5)</v>
      </c>
      <c r="I494" s="185">
        <v>7775.24</v>
      </c>
      <c r="J494" s="182">
        <v>43679</v>
      </c>
      <c r="K494" s="183" t="s">
        <v>127</v>
      </c>
    </row>
    <row r="495" spans="1:11" s="131" customFormat="1" ht="41.25" customHeight="1" thickBot="1">
      <c r="A495" s="173">
        <v>43677</v>
      </c>
      <c r="B495" s="174" t="s">
        <v>170</v>
      </c>
      <c r="C495" s="175" t="s">
        <v>167</v>
      </c>
      <c r="D495" s="176" t="s">
        <v>171</v>
      </c>
      <c r="E495" s="177">
        <v>1011</v>
      </c>
      <c r="F495" s="178" t="str">
        <f>VLOOKUP($E495:$E$5037,'[1]PLANO DE APLICAÇÃO'!$A$4:$B$1020,2,0)</f>
        <v xml:space="preserve">ENCARGOS GERAIS </v>
      </c>
      <c r="G495" s="179">
        <v>1</v>
      </c>
      <c r="H495" s="180" t="str">
        <f>IF(G495=1,'[1]ANEXO RP14'!$A$51,(IF(G495=2,'[1]ANEXO RP14'!$A$52,(IF(G495=3,'[1]ANEXO RP14'!$A$53,(IF(G495=4,'[1]ANEXO RP14'!$A$54,(IF(G495=5,'[1]ANEXO RP14'!$A$55,(IF(G495=6,'[1]ANEXO RP14'!$A$56,(IF(G495=7,'[1]ANEXO RP14'!$A$57,(IF(G495=8,'[1]ANEXO RP14'!$A$58,(IF(G495=9,'[1]ANEXO RP14'!$A$59,(IF(G495=10,'[1]ANEXO RP14'!$A$60,(IF(G495=11,'[1]ANEXO RP14'!$A$61,(IF(G495=12,'[1]ANEXO RP14'!$A$62,(IF(G495=13,'[1]ANEXO RP14'!$A$63,(IF(G495=14,'[1]ANEXO RP14'!$A$64,(IF(G495=15,'[1]ANEXO RP14'!$A$65,(IF(G495=16,'[1]ANEXO RP14'!$A$66," ")))))))))))))))))))))))))))))))</f>
        <v>Recursos humanos (5)</v>
      </c>
      <c r="I495" s="185">
        <v>6747.88</v>
      </c>
      <c r="J495" s="182">
        <v>43696</v>
      </c>
      <c r="K495" s="183" t="s">
        <v>474</v>
      </c>
    </row>
    <row r="496" spans="1:11" s="131" customFormat="1" ht="41.25" customHeight="1" thickBot="1">
      <c r="A496" s="173">
        <v>43677</v>
      </c>
      <c r="B496" s="174" t="s">
        <v>139</v>
      </c>
      <c r="C496" s="184">
        <v>35178367880</v>
      </c>
      <c r="D496" s="176" t="str">
        <f>VLOOKUP($C495:$C$5037,$C$27:$D$5037,2,0)</f>
        <v>ADRIANA FERREIRA DA SILVA</v>
      </c>
      <c r="E496" s="177">
        <v>1006</v>
      </c>
      <c r="F496" s="178" t="str">
        <f>VLOOKUP($E496:$E$5037,'[1]PLANO DE APLICAÇÃO'!$A$4:$B$1020,2,0)</f>
        <v>CUIDADOR SOCIAL</v>
      </c>
      <c r="G496" s="179">
        <v>1</v>
      </c>
      <c r="H496" s="180" t="str">
        <f>IF(G496=1,'[1]ANEXO RP14'!$A$51,(IF(G496=2,'[1]ANEXO RP14'!$A$52,(IF(G496=3,'[1]ANEXO RP14'!$A$53,(IF(G496=4,'[1]ANEXO RP14'!$A$54,(IF(G496=5,'[1]ANEXO RP14'!$A$55,(IF(G496=6,'[1]ANEXO RP14'!$A$56,(IF(G496=7,'[1]ANEXO RP14'!$A$57,(IF(G496=8,'[1]ANEXO RP14'!$A$58,(IF(G496=9,'[1]ANEXO RP14'!$A$59,(IF(G496=10,'[1]ANEXO RP14'!$A$60,(IF(G496=11,'[1]ANEXO RP14'!$A$61,(IF(G496=12,'[1]ANEXO RP14'!$A$62,(IF(G496=13,'[1]ANEXO RP14'!$A$63,(IF(G496=14,'[1]ANEXO RP14'!$A$64,(IF(G496=15,'[1]ANEXO RP14'!$A$65,(IF(G496=16,'[1]ANEXO RP14'!$A$66," ")))))))))))))))))))))))))))))))</f>
        <v>Recursos humanos (5)</v>
      </c>
      <c r="I496" s="185">
        <v>821.67</v>
      </c>
      <c r="J496" s="182">
        <v>43679</v>
      </c>
      <c r="K496" s="183" t="s">
        <v>127</v>
      </c>
    </row>
    <row r="497" spans="1:11" s="131" customFormat="1" ht="41.25" customHeight="1" thickBot="1">
      <c r="A497" s="173">
        <v>43677</v>
      </c>
      <c r="B497" s="174" t="s">
        <v>139</v>
      </c>
      <c r="C497" s="175">
        <v>3508810577</v>
      </c>
      <c r="D497" s="176" t="str">
        <f>VLOOKUP($C496:$C$5037,$C$27:$D$5037,2,0)</f>
        <v>ANA PAULA MACHADO DOS SANTOS</v>
      </c>
      <c r="E497" s="177">
        <v>1006</v>
      </c>
      <c r="F497" s="178" t="str">
        <f>VLOOKUP($E497:$E$5037,'[1]PLANO DE APLICAÇÃO'!$A$4:$B$1020,2,0)</f>
        <v>CUIDADOR SOCIAL</v>
      </c>
      <c r="G497" s="179">
        <v>1</v>
      </c>
      <c r="H497" s="180" t="str">
        <f>IF(G497=1,'[1]ANEXO RP14'!$A$51,(IF(G497=2,'[1]ANEXO RP14'!$A$52,(IF(G497=3,'[1]ANEXO RP14'!$A$53,(IF(G497=4,'[1]ANEXO RP14'!$A$54,(IF(G497=5,'[1]ANEXO RP14'!$A$55,(IF(G497=6,'[1]ANEXO RP14'!$A$56,(IF(G497=7,'[1]ANEXO RP14'!$A$57,(IF(G497=8,'[1]ANEXO RP14'!$A$58,(IF(G497=9,'[1]ANEXO RP14'!$A$59,(IF(G497=10,'[1]ANEXO RP14'!$A$60,(IF(G497=11,'[1]ANEXO RP14'!$A$61,(IF(G497=12,'[1]ANEXO RP14'!$A$62,(IF(G497=13,'[1]ANEXO RP14'!$A$63,(IF(G497=14,'[1]ANEXO RP14'!$A$64,(IF(G497=15,'[1]ANEXO RP14'!$A$65,(IF(G497=16,'[1]ANEXO RP14'!$A$66," ")))))))))))))))))))))))))))))))</f>
        <v>Recursos humanos (5)</v>
      </c>
      <c r="I497" s="185">
        <v>759.34</v>
      </c>
      <c r="J497" s="182">
        <v>43679</v>
      </c>
      <c r="K497" s="183" t="s">
        <v>127</v>
      </c>
    </row>
    <row r="498" spans="1:11" s="131" customFormat="1" ht="41.25" customHeight="1" thickBot="1">
      <c r="A498" s="173">
        <v>43677</v>
      </c>
      <c r="B498" s="174" t="s">
        <v>139</v>
      </c>
      <c r="C498" s="184">
        <v>31137795883</v>
      </c>
      <c r="D498" s="176" t="str">
        <f>VLOOKUP($C497:$C$5037,$C$27:$D$5037,2,0)</f>
        <v>ANA PAULA MARCOLINO</v>
      </c>
      <c r="E498" s="177">
        <v>1006</v>
      </c>
      <c r="F498" s="178" t="str">
        <f>VLOOKUP($E498:$E$5037,'[1]PLANO DE APLICAÇÃO'!$A$4:$B$1020,2,0)</f>
        <v>CUIDADOR SOCIAL</v>
      </c>
      <c r="G498" s="179">
        <v>1</v>
      </c>
      <c r="H498" s="180" t="str">
        <f>IF(G498=1,'[1]ANEXO RP14'!$A$51,(IF(G498=2,'[1]ANEXO RP14'!$A$52,(IF(G498=3,'[1]ANEXO RP14'!$A$53,(IF(G498=4,'[1]ANEXO RP14'!$A$54,(IF(G498=5,'[1]ANEXO RP14'!$A$55,(IF(G498=6,'[1]ANEXO RP14'!$A$56,(IF(G498=7,'[1]ANEXO RP14'!$A$57,(IF(G498=8,'[1]ANEXO RP14'!$A$58,(IF(G498=9,'[1]ANEXO RP14'!$A$59,(IF(G498=10,'[1]ANEXO RP14'!$A$60,(IF(G498=11,'[1]ANEXO RP14'!$A$61,(IF(G498=12,'[1]ANEXO RP14'!$A$62,(IF(G498=13,'[1]ANEXO RP14'!$A$63,(IF(G498=14,'[1]ANEXO RP14'!$A$64,(IF(G498=15,'[1]ANEXO RP14'!$A$65,(IF(G498=16,'[1]ANEXO RP14'!$A$66," ")))))))))))))))))))))))))))))))</f>
        <v>Recursos humanos (5)</v>
      </c>
      <c r="I498" s="185">
        <v>1250.1199999999999</v>
      </c>
      <c r="J498" s="182">
        <v>43679</v>
      </c>
      <c r="K498" s="183" t="s">
        <v>127</v>
      </c>
    </row>
    <row r="499" spans="1:11" s="131" customFormat="1" ht="41.25" customHeight="1" thickBot="1">
      <c r="A499" s="173">
        <v>43677</v>
      </c>
      <c r="B499" s="174" t="s">
        <v>139</v>
      </c>
      <c r="C499" s="175">
        <v>4115424516</v>
      </c>
      <c r="D499" s="176" t="str">
        <f>VLOOKUP($C498:$C$5037,$C$27:$D$5037,2,0)</f>
        <v>ANA ZELIA SANTOS SILVA</v>
      </c>
      <c r="E499" s="177">
        <v>1008</v>
      </c>
      <c r="F499" s="178" t="str">
        <f>VLOOKUP($E499:$E$5037,'[1]PLANO DE APLICAÇÃO'!$A$4:$B$1020,2,0)</f>
        <v>AUXILIAR DE LIMPEZA</v>
      </c>
      <c r="G499" s="179">
        <v>1</v>
      </c>
      <c r="H499" s="180" t="str">
        <f>IF(G499=1,'[1]ANEXO RP14'!$A$51,(IF(G499=2,'[1]ANEXO RP14'!$A$52,(IF(G499=3,'[1]ANEXO RP14'!$A$53,(IF(G499=4,'[1]ANEXO RP14'!$A$54,(IF(G499=5,'[1]ANEXO RP14'!$A$55,(IF(G499=6,'[1]ANEXO RP14'!$A$56,(IF(G499=7,'[1]ANEXO RP14'!$A$57,(IF(G499=8,'[1]ANEXO RP14'!$A$58,(IF(G499=9,'[1]ANEXO RP14'!$A$59,(IF(G499=10,'[1]ANEXO RP14'!$A$60,(IF(G499=11,'[1]ANEXO RP14'!$A$61,(IF(G499=12,'[1]ANEXO RP14'!$A$62,(IF(G499=13,'[1]ANEXO RP14'!$A$63,(IF(G499=14,'[1]ANEXO RP14'!$A$64,(IF(G499=15,'[1]ANEXO RP14'!$A$65,(IF(G499=16,'[1]ANEXO RP14'!$A$66," ")))))))))))))))))))))))))))))))</f>
        <v>Recursos humanos (5)</v>
      </c>
      <c r="I499" s="185">
        <v>1312.45</v>
      </c>
      <c r="J499" s="182">
        <v>43679</v>
      </c>
      <c r="K499" s="183" t="s">
        <v>127</v>
      </c>
    </row>
    <row r="500" spans="1:11" s="131" customFormat="1" ht="41.25" customHeight="1" thickBot="1">
      <c r="A500" s="173">
        <v>43677</v>
      </c>
      <c r="B500" s="174" t="s">
        <v>139</v>
      </c>
      <c r="C500" s="175">
        <v>14833799812</v>
      </c>
      <c r="D500" s="176" t="str">
        <f>VLOOKUP($C499:$C$5037,$C$27:$D$5037,2,0)</f>
        <v>ANGELA MARIA DE MOURA</v>
      </c>
      <c r="E500" s="177">
        <v>1006</v>
      </c>
      <c r="F500" s="178" t="str">
        <f>VLOOKUP($E500:$E$5037,'[1]PLANO DE APLICAÇÃO'!$A$4:$B$1020,2,0)</f>
        <v>CUIDADOR SOCIAL</v>
      </c>
      <c r="G500" s="179">
        <v>1</v>
      </c>
      <c r="H500" s="180" t="str">
        <f>IF(G500=1,'[1]ANEXO RP14'!$A$51,(IF(G500=2,'[1]ANEXO RP14'!$A$52,(IF(G500=3,'[1]ANEXO RP14'!$A$53,(IF(G500=4,'[1]ANEXO RP14'!$A$54,(IF(G500=5,'[1]ANEXO RP14'!$A$55,(IF(G500=6,'[1]ANEXO RP14'!$A$56,(IF(G500=7,'[1]ANEXO RP14'!$A$57,(IF(G500=8,'[1]ANEXO RP14'!$A$58,(IF(G500=9,'[1]ANEXO RP14'!$A$59,(IF(G500=10,'[1]ANEXO RP14'!$A$60,(IF(G500=11,'[1]ANEXO RP14'!$A$61,(IF(G500=12,'[1]ANEXO RP14'!$A$62,(IF(G500=13,'[1]ANEXO RP14'!$A$63,(IF(G500=14,'[1]ANEXO RP14'!$A$64,(IF(G500=15,'[1]ANEXO RP14'!$A$65,(IF(G500=16,'[1]ANEXO RP14'!$A$66," ")))))))))))))))))))))))))))))))</f>
        <v>Recursos humanos (5)</v>
      </c>
      <c r="I500" s="185">
        <v>911.98</v>
      </c>
      <c r="J500" s="182">
        <v>43679</v>
      </c>
      <c r="K500" s="183" t="s">
        <v>127</v>
      </c>
    </row>
    <row r="501" spans="1:11" s="131" customFormat="1" ht="41.25" customHeight="1" thickBot="1">
      <c r="A501" s="173">
        <v>43677</v>
      </c>
      <c r="B501" s="174" t="s">
        <v>139</v>
      </c>
      <c r="C501" s="175">
        <v>33313773842</v>
      </c>
      <c r="D501" s="176" t="str">
        <f>VLOOKUP($C500:$C$5037,$C$27:$D$5037,2,0)</f>
        <v>CARLA MARIA ALVARENGA</v>
      </c>
      <c r="E501" s="177">
        <v>1005</v>
      </c>
      <c r="F501" s="178" t="str">
        <f>VLOOKUP($E501:$E$5037,'[1]PLANO DE APLICAÇÃO'!$A$4:$B$1020,2,0)</f>
        <v>AUXILIAR ADMINISTRATIVO</v>
      </c>
      <c r="G501" s="179">
        <v>1</v>
      </c>
      <c r="H501" s="180" t="str">
        <f>IF(G501=1,'[1]ANEXO RP14'!$A$51,(IF(G501=2,'[1]ANEXO RP14'!$A$52,(IF(G501=3,'[1]ANEXO RP14'!$A$53,(IF(G501=4,'[1]ANEXO RP14'!$A$54,(IF(G501=5,'[1]ANEXO RP14'!$A$55,(IF(G501=6,'[1]ANEXO RP14'!$A$56,(IF(G501=7,'[1]ANEXO RP14'!$A$57,(IF(G501=8,'[1]ANEXO RP14'!$A$58,(IF(G501=9,'[1]ANEXO RP14'!$A$59,(IF(G501=10,'[1]ANEXO RP14'!$A$60,(IF(G501=11,'[1]ANEXO RP14'!$A$61,(IF(G501=12,'[1]ANEXO RP14'!$A$62,(IF(G501=13,'[1]ANEXO RP14'!$A$63,(IF(G501=14,'[1]ANEXO RP14'!$A$64,(IF(G501=15,'[1]ANEXO RP14'!$A$65,(IF(G501=16,'[1]ANEXO RP14'!$A$66," ")))))))))))))))))))))))))))))))</f>
        <v>Recursos humanos (5)</v>
      </c>
      <c r="I501" s="185">
        <v>1511.37</v>
      </c>
      <c r="J501" s="182">
        <v>43679</v>
      </c>
      <c r="K501" s="183" t="s">
        <v>127</v>
      </c>
    </row>
    <row r="502" spans="1:11" s="131" customFormat="1" ht="41.25" customHeight="1" thickBot="1">
      <c r="A502" s="173">
        <v>43677</v>
      </c>
      <c r="B502" s="174" t="s">
        <v>139</v>
      </c>
      <c r="C502" s="175">
        <v>34222681890</v>
      </c>
      <c r="D502" s="176" t="str">
        <f>VLOOKUP($C501:$C$5037,$C$27:$D$5037,2,0)</f>
        <v>DARCIELA KAIZER</v>
      </c>
      <c r="E502" s="177">
        <v>1006</v>
      </c>
      <c r="F502" s="178" t="str">
        <f>VLOOKUP($E502:$E$5037,'[1]PLANO DE APLICAÇÃO'!$A$4:$B$1020,2,0)</f>
        <v>CUIDADOR SOCIAL</v>
      </c>
      <c r="G502" s="179">
        <v>1</v>
      </c>
      <c r="H502" s="180" t="str">
        <f>IF(G502=1,'[1]ANEXO RP14'!$A$51,(IF(G502=2,'[1]ANEXO RP14'!$A$52,(IF(G502=3,'[1]ANEXO RP14'!$A$53,(IF(G502=4,'[1]ANEXO RP14'!$A$54,(IF(G502=5,'[1]ANEXO RP14'!$A$55,(IF(G502=6,'[1]ANEXO RP14'!$A$56,(IF(G502=7,'[1]ANEXO RP14'!$A$57,(IF(G502=8,'[1]ANEXO RP14'!$A$58,(IF(G502=9,'[1]ANEXO RP14'!$A$59,(IF(G502=10,'[1]ANEXO RP14'!$A$60,(IF(G502=11,'[1]ANEXO RP14'!$A$61,(IF(G502=12,'[1]ANEXO RP14'!$A$62,(IF(G502=13,'[1]ANEXO RP14'!$A$63,(IF(G502=14,'[1]ANEXO RP14'!$A$64,(IF(G502=15,'[1]ANEXO RP14'!$A$65,(IF(G502=16,'[1]ANEXO RP14'!$A$66," ")))))))))))))))))))))))))))))))</f>
        <v>Recursos humanos (5)</v>
      </c>
      <c r="I502" s="185">
        <v>1018.7</v>
      </c>
      <c r="J502" s="182">
        <v>43679</v>
      </c>
      <c r="K502" s="183" t="s">
        <v>127</v>
      </c>
    </row>
    <row r="503" spans="1:11" s="131" customFormat="1" ht="41.25" customHeight="1" thickBot="1">
      <c r="A503" s="173">
        <v>43677</v>
      </c>
      <c r="B503" s="174" t="s">
        <v>139</v>
      </c>
      <c r="C503" s="175">
        <v>19829531600</v>
      </c>
      <c r="D503" s="176" t="str">
        <f>VLOOKUP($C502:$C$5037,$C$27:$D$5037,2,0)</f>
        <v>DONIZETE PATROCINIO DA COSTA</v>
      </c>
      <c r="E503" s="177">
        <v>1010</v>
      </c>
      <c r="F503" s="178" t="str">
        <f>VLOOKUP($E503:$E$5037,'[1]PLANO DE APLICAÇÃO'!$A$4:$B$1020,2,0)</f>
        <v>MOTORISTA</v>
      </c>
      <c r="G503" s="179">
        <v>1</v>
      </c>
      <c r="H503" s="180" t="str">
        <f>IF(G503=1,'[1]ANEXO RP14'!$A$51,(IF(G503=2,'[1]ANEXO RP14'!$A$52,(IF(G503=3,'[1]ANEXO RP14'!$A$53,(IF(G503=4,'[1]ANEXO RP14'!$A$54,(IF(G503=5,'[1]ANEXO RP14'!$A$55,(IF(G503=6,'[1]ANEXO RP14'!$A$56,(IF(G503=7,'[1]ANEXO RP14'!$A$57,(IF(G503=8,'[1]ANEXO RP14'!$A$58,(IF(G503=9,'[1]ANEXO RP14'!$A$59,(IF(G503=10,'[1]ANEXO RP14'!$A$60,(IF(G503=11,'[1]ANEXO RP14'!$A$61,(IF(G503=12,'[1]ANEXO RP14'!$A$62,(IF(G503=13,'[1]ANEXO RP14'!$A$63,(IF(G503=14,'[1]ANEXO RP14'!$A$64,(IF(G503=15,'[1]ANEXO RP14'!$A$65,(IF(G503=16,'[1]ANEXO RP14'!$A$66," ")))))))))))))))))))))))))))))))</f>
        <v>Recursos humanos (5)</v>
      </c>
      <c r="I503" s="185">
        <v>641.78</v>
      </c>
      <c r="J503" s="182">
        <v>43679</v>
      </c>
      <c r="K503" s="183" t="s">
        <v>127</v>
      </c>
    </row>
    <row r="504" spans="1:11" s="131" customFormat="1" ht="41.25" customHeight="1" thickBot="1">
      <c r="A504" s="173">
        <v>43677</v>
      </c>
      <c r="B504" s="174" t="s">
        <v>139</v>
      </c>
      <c r="C504" s="175">
        <v>26257105862</v>
      </c>
      <c r="D504" s="176" t="str">
        <f>VLOOKUP($C503:$C$5037,$C$27:$D$5037,2,0)</f>
        <v>EDMA APARECIDA DIAS BERNABE</v>
      </c>
      <c r="E504" s="177">
        <v>1008</v>
      </c>
      <c r="F504" s="178" t="str">
        <f>VLOOKUP($E504:$E$5037,'[1]PLANO DE APLICAÇÃO'!$A$4:$B$1020,2,0)</f>
        <v>AUXILIAR DE LIMPEZA</v>
      </c>
      <c r="G504" s="179">
        <v>1</v>
      </c>
      <c r="H504" s="180" t="str">
        <f>IF(G504=1,'[1]ANEXO RP14'!$A$51,(IF(G504=2,'[1]ANEXO RP14'!$A$52,(IF(G504=3,'[1]ANEXO RP14'!$A$53,(IF(G504=4,'[1]ANEXO RP14'!$A$54,(IF(G504=5,'[1]ANEXO RP14'!$A$55,(IF(G504=6,'[1]ANEXO RP14'!$A$56,(IF(G504=7,'[1]ANEXO RP14'!$A$57,(IF(G504=8,'[1]ANEXO RP14'!$A$58,(IF(G504=9,'[1]ANEXO RP14'!$A$59,(IF(G504=10,'[1]ANEXO RP14'!$A$60,(IF(G504=11,'[1]ANEXO RP14'!$A$61,(IF(G504=12,'[1]ANEXO RP14'!$A$62,(IF(G504=13,'[1]ANEXO RP14'!$A$63,(IF(G504=14,'[1]ANEXO RP14'!$A$64,(IF(G504=15,'[1]ANEXO RP14'!$A$65,(IF(G504=16,'[1]ANEXO RP14'!$A$66," ")))))))))))))))))))))))))))))))</f>
        <v>Recursos humanos (5)</v>
      </c>
      <c r="I504" s="185">
        <v>996.31</v>
      </c>
      <c r="J504" s="182">
        <v>43679</v>
      </c>
      <c r="K504" s="183" t="s">
        <v>127</v>
      </c>
    </row>
    <row r="505" spans="1:11" s="131" customFormat="1" ht="41.25" customHeight="1" thickBot="1">
      <c r="A505" s="173">
        <v>43677</v>
      </c>
      <c r="B505" s="174" t="s">
        <v>139</v>
      </c>
      <c r="C505" s="175">
        <v>22555165860</v>
      </c>
      <c r="D505" s="176" t="str">
        <f>VLOOKUP($C504:$C$5037,$C$27:$D$5037,2,0)</f>
        <v>EDNEA NUNES SILVA</v>
      </c>
      <c r="E505" s="177">
        <v>1009</v>
      </c>
      <c r="F505" s="178" t="str">
        <f>VLOOKUP($E505:$E$5037,'[1]PLANO DE APLICAÇÃO'!$A$4:$B$1020,2,0)</f>
        <v>LAVANDERIA</v>
      </c>
      <c r="G505" s="179">
        <v>1</v>
      </c>
      <c r="H505" s="180" t="str">
        <f>IF(G505=1,'[1]ANEXO RP14'!$A$51,(IF(G505=2,'[1]ANEXO RP14'!$A$52,(IF(G505=3,'[1]ANEXO RP14'!$A$53,(IF(G505=4,'[1]ANEXO RP14'!$A$54,(IF(G505=5,'[1]ANEXO RP14'!$A$55,(IF(G505=6,'[1]ANEXO RP14'!$A$56,(IF(G505=7,'[1]ANEXO RP14'!$A$57,(IF(G505=8,'[1]ANEXO RP14'!$A$58,(IF(G505=9,'[1]ANEXO RP14'!$A$59,(IF(G505=10,'[1]ANEXO RP14'!$A$60,(IF(G505=11,'[1]ANEXO RP14'!$A$61,(IF(G505=12,'[1]ANEXO RP14'!$A$62,(IF(G505=13,'[1]ANEXO RP14'!$A$63,(IF(G505=14,'[1]ANEXO RP14'!$A$64,(IF(G505=15,'[1]ANEXO RP14'!$A$65,(IF(G505=16,'[1]ANEXO RP14'!$A$66," ")))))))))))))))))))))))))))))))</f>
        <v>Recursos humanos (5)</v>
      </c>
      <c r="I505" s="185">
        <v>602.22</v>
      </c>
      <c r="J505" s="182">
        <v>43679</v>
      </c>
      <c r="K505" s="183" t="s">
        <v>127</v>
      </c>
    </row>
    <row r="506" spans="1:11" s="131" customFormat="1" ht="41.25" customHeight="1" thickBot="1">
      <c r="A506" s="173">
        <v>43677</v>
      </c>
      <c r="B506" s="174" t="s">
        <v>139</v>
      </c>
      <c r="C506" s="175">
        <v>21327926822</v>
      </c>
      <c r="D506" s="176" t="str">
        <f>VLOOKUP($C505:$C$5037,$C$27:$D$5037,2,0)</f>
        <v>ERICA DE PAULA SILVA CRISPIM</v>
      </c>
      <c r="E506" s="177">
        <v>1006</v>
      </c>
      <c r="F506" s="178" t="str">
        <f>VLOOKUP($E506:$E$5037,'[1]PLANO DE APLICAÇÃO'!$A$4:$B$1020,2,0)</f>
        <v>CUIDADOR SOCIAL</v>
      </c>
      <c r="G506" s="179">
        <v>1</v>
      </c>
      <c r="H506" s="180" t="str">
        <f>IF(G506=1,'[1]ANEXO RP14'!$A$51,(IF(G506=2,'[1]ANEXO RP14'!$A$52,(IF(G506=3,'[1]ANEXO RP14'!$A$53,(IF(G506=4,'[1]ANEXO RP14'!$A$54,(IF(G506=5,'[1]ANEXO RP14'!$A$55,(IF(G506=6,'[1]ANEXO RP14'!$A$56,(IF(G506=7,'[1]ANEXO RP14'!$A$57,(IF(G506=8,'[1]ANEXO RP14'!$A$58,(IF(G506=9,'[1]ANEXO RP14'!$A$59,(IF(G506=10,'[1]ANEXO RP14'!$A$60,(IF(G506=11,'[1]ANEXO RP14'!$A$61,(IF(G506=12,'[1]ANEXO RP14'!$A$62,(IF(G506=13,'[1]ANEXO RP14'!$A$63,(IF(G506=14,'[1]ANEXO RP14'!$A$64,(IF(G506=15,'[1]ANEXO RP14'!$A$65,(IF(G506=16,'[1]ANEXO RP14'!$A$66," ")))))))))))))))))))))))))))))))</f>
        <v>Recursos humanos (5)</v>
      </c>
      <c r="I506" s="185">
        <v>832.96</v>
      </c>
      <c r="J506" s="182">
        <v>43679</v>
      </c>
      <c r="K506" s="183" t="s">
        <v>127</v>
      </c>
    </row>
    <row r="507" spans="1:11" s="131" customFormat="1" ht="41.25" customHeight="1" thickBot="1">
      <c r="A507" s="173">
        <v>43677</v>
      </c>
      <c r="B507" s="174" t="s">
        <v>139</v>
      </c>
      <c r="C507" s="175">
        <v>36239768812</v>
      </c>
      <c r="D507" s="176" t="str">
        <f>VLOOKUP($C506:$C$5037,$C$27:$D$5037,2,0)</f>
        <v>DRIELY CRISTINA DE ARAUJO SOUZA</v>
      </c>
      <c r="E507" s="177">
        <v>1006</v>
      </c>
      <c r="F507" s="178" t="str">
        <f>VLOOKUP($E507:$E$5037,'[1]PLANO DE APLICAÇÃO'!$A$4:$B$1020,2,0)</f>
        <v>CUIDADOR SOCIAL</v>
      </c>
      <c r="G507" s="179">
        <v>1</v>
      </c>
      <c r="H507" s="180" t="str">
        <f>IF(G507=1,'[1]ANEXO RP14'!$A$51,(IF(G507=2,'[1]ANEXO RP14'!$A$52,(IF(G507=3,'[1]ANEXO RP14'!$A$53,(IF(G507=4,'[1]ANEXO RP14'!$A$54,(IF(G507=5,'[1]ANEXO RP14'!$A$55,(IF(G507=6,'[1]ANEXO RP14'!$A$56,(IF(G507=7,'[1]ANEXO RP14'!$A$57,(IF(G507=8,'[1]ANEXO RP14'!$A$58,(IF(G507=9,'[1]ANEXO RP14'!$A$59,(IF(G507=10,'[1]ANEXO RP14'!$A$60,(IF(G507=11,'[1]ANEXO RP14'!$A$61,(IF(G507=12,'[1]ANEXO RP14'!$A$62,(IF(G507=13,'[1]ANEXO RP14'!$A$63,(IF(G507=14,'[1]ANEXO RP14'!$A$64,(IF(G507=15,'[1]ANEXO RP14'!$A$65,(IF(G507=16,'[1]ANEXO RP14'!$A$66," ")))))))))))))))))))))))))))))))</f>
        <v>Recursos humanos (5)</v>
      </c>
      <c r="I507" s="185">
        <v>748.05</v>
      </c>
      <c r="J507" s="182">
        <v>43679</v>
      </c>
      <c r="K507" s="183" t="s">
        <v>127</v>
      </c>
    </row>
    <row r="508" spans="1:11" s="131" customFormat="1" ht="41.25" customHeight="1" thickBot="1">
      <c r="A508" s="173">
        <v>43677</v>
      </c>
      <c r="B508" s="174" t="s">
        <v>139</v>
      </c>
      <c r="C508" s="175">
        <v>14452577857</v>
      </c>
      <c r="D508" s="176" t="str">
        <f>VLOOKUP($C507:$C$5037,$C$27:$D$5037,2,0)</f>
        <v>ELAINE FARIA DA SILVA ASSIS</v>
      </c>
      <c r="E508" s="177">
        <v>1007</v>
      </c>
      <c r="F508" s="178" t="str">
        <f>VLOOKUP($E508:$E$5037,'[1]PLANO DE APLICAÇÃO'!$A$4:$B$1020,2,0)</f>
        <v>COZINHEIRA</v>
      </c>
      <c r="G508" s="179">
        <v>1</v>
      </c>
      <c r="H508" s="180" t="str">
        <f>IF(G508=1,'[1]ANEXO RP14'!$A$51,(IF(G508=2,'[1]ANEXO RP14'!$A$52,(IF(G508=3,'[1]ANEXO RP14'!$A$53,(IF(G508=4,'[1]ANEXO RP14'!$A$54,(IF(G508=5,'[1]ANEXO RP14'!$A$55,(IF(G508=6,'[1]ANEXO RP14'!$A$56,(IF(G508=7,'[1]ANEXO RP14'!$A$57,(IF(G508=8,'[1]ANEXO RP14'!$A$58,(IF(G508=9,'[1]ANEXO RP14'!$A$59,(IF(G508=10,'[1]ANEXO RP14'!$A$60,(IF(G508=11,'[1]ANEXO RP14'!$A$61,(IF(G508=12,'[1]ANEXO RP14'!$A$62,(IF(G508=13,'[1]ANEXO RP14'!$A$63,(IF(G508=14,'[1]ANEXO RP14'!$A$64,(IF(G508=15,'[1]ANEXO RP14'!$A$65,(IF(G508=16,'[1]ANEXO RP14'!$A$66," ")))))))))))))))))))))))))))))))</f>
        <v>Recursos humanos (5)</v>
      </c>
      <c r="I508" s="185">
        <v>844.25</v>
      </c>
      <c r="J508" s="182">
        <v>43679</v>
      </c>
      <c r="K508" s="183" t="s">
        <v>127</v>
      </c>
    </row>
    <row r="509" spans="1:11" s="131" customFormat="1" ht="41.25" customHeight="1" thickBot="1">
      <c r="A509" s="173">
        <v>43677</v>
      </c>
      <c r="B509" s="174" t="s">
        <v>139</v>
      </c>
      <c r="C509" s="175" t="s">
        <v>435</v>
      </c>
      <c r="D509" s="176" t="str">
        <f>VLOOKUP($C508:$C$5037,$C$27:$D$5037,2,0)</f>
        <v>FERNANDA LEITE COELHO</v>
      </c>
      <c r="E509" s="177">
        <v>1001</v>
      </c>
      <c r="F509" s="178" t="str">
        <f>VLOOKUP($E509:$E$5037,'[1]PLANO DE APLICAÇÃO'!$A$4:$B$1020,2,0)</f>
        <v>COORDENADOR TÉCNICO</v>
      </c>
      <c r="G509" s="179">
        <v>1</v>
      </c>
      <c r="H509" s="180" t="str">
        <f>IF(G509=1,'[1]ANEXO RP14'!$A$51,(IF(G509=2,'[1]ANEXO RP14'!$A$52,(IF(G509=3,'[1]ANEXO RP14'!$A$53,(IF(G509=4,'[1]ANEXO RP14'!$A$54,(IF(G509=5,'[1]ANEXO RP14'!$A$55,(IF(G509=6,'[1]ANEXO RP14'!$A$56,(IF(G509=7,'[1]ANEXO RP14'!$A$57,(IF(G509=8,'[1]ANEXO RP14'!$A$58,(IF(G509=9,'[1]ANEXO RP14'!$A$59,(IF(G509=10,'[1]ANEXO RP14'!$A$60,(IF(G509=11,'[1]ANEXO RP14'!$A$61,(IF(G509=12,'[1]ANEXO RP14'!$A$62,(IF(G509=13,'[1]ANEXO RP14'!$A$63,(IF(G509=14,'[1]ANEXO RP14'!$A$64,(IF(G509=15,'[1]ANEXO RP14'!$A$65,(IF(G509=16,'[1]ANEXO RP14'!$A$66," ")))))))))))))))))))))))))))))))</f>
        <v>Recursos humanos (5)</v>
      </c>
      <c r="I509" s="185">
        <v>2247.1799999999998</v>
      </c>
      <c r="J509" s="182">
        <v>43679</v>
      </c>
      <c r="K509" s="183" t="s">
        <v>127</v>
      </c>
    </row>
    <row r="510" spans="1:11" s="131" customFormat="1" ht="41.25" customHeight="1" thickBot="1">
      <c r="A510" s="173">
        <v>43677</v>
      </c>
      <c r="B510" s="174" t="s">
        <v>139</v>
      </c>
      <c r="C510" s="175">
        <v>999781561</v>
      </c>
      <c r="D510" s="176" t="str">
        <f>VLOOKUP($C509:$C$5037,$C$27:$D$5037,2,0)</f>
        <v>GENI MARIA DIAS FURTADO</v>
      </c>
      <c r="E510" s="177">
        <v>1006</v>
      </c>
      <c r="F510" s="178" t="str">
        <f>VLOOKUP($E510:$E$5037,'[1]PLANO DE APLICAÇÃO'!$A$4:$B$1020,2,0)</f>
        <v>CUIDADOR SOCIAL</v>
      </c>
      <c r="G510" s="179">
        <v>1</v>
      </c>
      <c r="H510" s="180" t="str">
        <f>IF(G510=1,'[1]ANEXO RP14'!$A$51,(IF(G510=2,'[1]ANEXO RP14'!$A$52,(IF(G510=3,'[1]ANEXO RP14'!$A$53,(IF(G510=4,'[1]ANEXO RP14'!$A$54,(IF(G510=5,'[1]ANEXO RP14'!$A$55,(IF(G510=6,'[1]ANEXO RP14'!$A$56,(IF(G510=7,'[1]ANEXO RP14'!$A$57,(IF(G510=8,'[1]ANEXO RP14'!$A$58,(IF(G510=9,'[1]ANEXO RP14'!$A$59,(IF(G510=10,'[1]ANEXO RP14'!$A$60,(IF(G510=11,'[1]ANEXO RP14'!$A$61,(IF(G510=12,'[1]ANEXO RP14'!$A$62,(IF(G510=13,'[1]ANEXO RP14'!$A$63,(IF(G510=14,'[1]ANEXO RP14'!$A$64,(IF(G510=15,'[1]ANEXO RP14'!$A$65,(IF(G510=16,'[1]ANEXO RP14'!$A$66," ")))))))))))))))))))))))))))))))</f>
        <v>Recursos humanos (5)</v>
      </c>
      <c r="I510" s="185">
        <v>1312.45</v>
      </c>
      <c r="J510" s="182">
        <v>43679</v>
      </c>
      <c r="K510" s="183" t="s">
        <v>127</v>
      </c>
    </row>
    <row r="511" spans="1:11" s="131" customFormat="1" ht="41.25" customHeight="1" thickBot="1">
      <c r="A511" s="173">
        <v>43677</v>
      </c>
      <c r="B511" s="174" t="s">
        <v>139</v>
      </c>
      <c r="C511" s="175">
        <v>27257770549</v>
      </c>
      <c r="D511" s="176" t="str">
        <f>VLOOKUP($C510:$C$5037,$C$27:$D$5037,2,0)</f>
        <v>GILSON MOREIRA</v>
      </c>
      <c r="E511" s="177">
        <v>1008</v>
      </c>
      <c r="F511" s="178" t="str">
        <f>VLOOKUP($E511:$E$5037,'[1]PLANO DE APLICAÇÃO'!$A$4:$B$1020,2,0)</f>
        <v>AUXILIAR DE LIMPEZA</v>
      </c>
      <c r="G511" s="179">
        <v>1</v>
      </c>
      <c r="H511" s="180" t="str">
        <f>IF(G511=1,'[1]ANEXO RP14'!$A$51,(IF(G511=2,'[1]ANEXO RP14'!$A$52,(IF(G511=3,'[1]ANEXO RP14'!$A$53,(IF(G511=4,'[1]ANEXO RP14'!$A$54,(IF(G511=5,'[1]ANEXO RP14'!$A$55,(IF(G511=6,'[1]ANEXO RP14'!$A$56,(IF(G511=7,'[1]ANEXO RP14'!$A$57,(IF(G511=8,'[1]ANEXO RP14'!$A$58,(IF(G511=9,'[1]ANEXO RP14'!$A$59,(IF(G511=10,'[1]ANEXO RP14'!$A$60,(IF(G511=11,'[1]ANEXO RP14'!$A$61,(IF(G511=12,'[1]ANEXO RP14'!$A$62,(IF(G511=13,'[1]ANEXO RP14'!$A$63,(IF(G511=14,'[1]ANEXO RP14'!$A$64,(IF(G511=15,'[1]ANEXO RP14'!$A$65,(IF(G511=16,'[1]ANEXO RP14'!$A$66," ")))))))))))))))))))))))))))))))</f>
        <v>Recursos humanos (5)</v>
      </c>
      <c r="I511" s="185">
        <v>1346.31</v>
      </c>
      <c r="J511" s="182">
        <v>43679</v>
      </c>
      <c r="K511" s="183" t="s">
        <v>127</v>
      </c>
    </row>
    <row r="512" spans="1:11" s="131" customFormat="1" ht="41.25" customHeight="1" thickBot="1">
      <c r="A512" s="173">
        <v>43677</v>
      </c>
      <c r="B512" s="174" t="s">
        <v>139</v>
      </c>
      <c r="C512" s="175">
        <v>39284491843</v>
      </c>
      <c r="D512" s="176" t="str">
        <f>VLOOKUP($C511:$C$5037,$C$27:$D$5037,2,0)</f>
        <v>LARAIANI APARECIDA DE SOUZA BALAZS</v>
      </c>
      <c r="E512" s="177">
        <v>1006</v>
      </c>
      <c r="F512" s="178" t="str">
        <f>VLOOKUP($E512:$E$5037,'[1]PLANO DE APLICAÇÃO'!$A$4:$B$1020,2,0)</f>
        <v>CUIDADOR SOCIAL</v>
      </c>
      <c r="G512" s="179">
        <v>1</v>
      </c>
      <c r="H512" s="180" t="str">
        <f>IF(G512=1,'[1]ANEXO RP14'!$A$51,(IF(G512=2,'[1]ANEXO RP14'!$A$52,(IF(G512=3,'[1]ANEXO RP14'!$A$53,(IF(G512=4,'[1]ANEXO RP14'!$A$54,(IF(G512=5,'[1]ANEXO RP14'!$A$55,(IF(G512=6,'[1]ANEXO RP14'!$A$56,(IF(G512=7,'[1]ANEXO RP14'!$A$57,(IF(G512=8,'[1]ANEXO RP14'!$A$58,(IF(G512=9,'[1]ANEXO RP14'!$A$59,(IF(G512=10,'[1]ANEXO RP14'!$A$60,(IF(G512=11,'[1]ANEXO RP14'!$A$61,(IF(G512=12,'[1]ANEXO RP14'!$A$62,(IF(G512=13,'[1]ANEXO RP14'!$A$63,(IF(G512=14,'[1]ANEXO RP14'!$A$64,(IF(G512=15,'[1]ANEXO RP14'!$A$65,(IF(G512=16,'[1]ANEXO RP14'!$A$66," ")))))))))))))))))))))))))))))))</f>
        <v>Recursos humanos (5)</v>
      </c>
      <c r="I512" s="185">
        <v>821.67</v>
      </c>
      <c r="J512" s="182">
        <v>43679</v>
      </c>
      <c r="K512" s="183" t="s">
        <v>127</v>
      </c>
    </row>
    <row r="513" spans="1:11" s="131" customFormat="1" ht="41.25" customHeight="1" thickBot="1">
      <c r="A513" s="173">
        <v>43677</v>
      </c>
      <c r="B513" s="174" t="s">
        <v>139</v>
      </c>
      <c r="C513" s="175">
        <v>42260454836</v>
      </c>
      <c r="D513" s="176" t="str">
        <f>VLOOKUP($C512:$C$5037,$C$27:$D$5037,2,0)</f>
        <v>LAURA CERVILHA DE FREITAS FERREIRA</v>
      </c>
      <c r="E513" s="177">
        <v>1004</v>
      </c>
      <c r="F513" s="178" t="str">
        <f>VLOOKUP($E513:$E$5037,'[1]PLANO DE APLICAÇÃO'!$A$4:$B$1020,2,0)</f>
        <v>TERAPEUTA OCUPACIONAL</v>
      </c>
      <c r="G513" s="179">
        <v>1</v>
      </c>
      <c r="H513" s="180" t="str">
        <f>IF(G513=1,'[1]ANEXO RP14'!$A$51,(IF(G513=2,'[1]ANEXO RP14'!$A$52,(IF(G513=3,'[1]ANEXO RP14'!$A$53,(IF(G513=4,'[1]ANEXO RP14'!$A$54,(IF(G513=5,'[1]ANEXO RP14'!$A$55,(IF(G513=6,'[1]ANEXO RP14'!$A$56,(IF(G513=7,'[1]ANEXO RP14'!$A$57,(IF(G513=8,'[1]ANEXO RP14'!$A$58,(IF(G513=9,'[1]ANEXO RP14'!$A$59,(IF(G513=10,'[1]ANEXO RP14'!$A$60,(IF(G513=11,'[1]ANEXO RP14'!$A$61,(IF(G513=12,'[1]ANEXO RP14'!$A$62,(IF(G513=13,'[1]ANEXO RP14'!$A$63,(IF(G513=14,'[1]ANEXO RP14'!$A$64,(IF(G513=15,'[1]ANEXO RP14'!$A$65,(IF(G513=16,'[1]ANEXO RP14'!$A$66," ")))))))))))))))))))))))))))))))</f>
        <v>Recursos humanos (5)</v>
      </c>
      <c r="I513" s="185">
        <v>2337.34</v>
      </c>
      <c r="J513" s="182">
        <v>43679</v>
      </c>
      <c r="K513" s="183" t="s">
        <v>127</v>
      </c>
    </row>
    <row r="514" spans="1:11" s="131" customFormat="1" ht="41.25" customHeight="1" thickBot="1">
      <c r="A514" s="173">
        <v>43677</v>
      </c>
      <c r="B514" s="174" t="s">
        <v>139</v>
      </c>
      <c r="C514" s="175">
        <v>13881904867</v>
      </c>
      <c r="D514" s="176" t="str">
        <f>VLOOKUP($C513:$C$5037,$C$27:$D$5037,2,0)</f>
        <v>MARIA APARECIDA TAVEIRA CAU</v>
      </c>
      <c r="E514" s="177">
        <v>1007</v>
      </c>
      <c r="F514" s="178" t="str">
        <f>VLOOKUP($E514:$E$5037,'[1]PLANO DE APLICAÇÃO'!$A$4:$B$1020,2,0)</f>
        <v>COZINHEIRA</v>
      </c>
      <c r="G514" s="179">
        <v>1</v>
      </c>
      <c r="H514" s="180" t="str">
        <f>IF(G514=1,'[1]ANEXO RP14'!$A$51,(IF(G514=2,'[1]ANEXO RP14'!$A$52,(IF(G514=3,'[1]ANEXO RP14'!$A$53,(IF(G514=4,'[1]ANEXO RP14'!$A$54,(IF(G514=5,'[1]ANEXO RP14'!$A$55,(IF(G514=6,'[1]ANEXO RP14'!$A$56,(IF(G514=7,'[1]ANEXO RP14'!$A$57,(IF(G514=8,'[1]ANEXO RP14'!$A$58,(IF(G514=9,'[1]ANEXO RP14'!$A$59,(IF(G514=10,'[1]ANEXO RP14'!$A$60,(IF(G514=11,'[1]ANEXO RP14'!$A$61,(IF(G514=12,'[1]ANEXO RP14'!$A$62,(IF(G514=13,'[1]ANEXO RP14'!$A$63,(IF(G514=14,'[1]ANEXO RP14'!$A$64,(IF(G514=15,'[1]ANEXO RP14'!$A$65,(IF(G514=16,'[1]ANEXO RP14'!$A$66," ")))))))))))))))))))))))))))))))</f>
        <v>Recursos humanos (5)</v>
      </c>
      <c r="I514" s="185">
        <v>1241.47</v>
      </c>
      <c r="J514" s="182">
        <v>43679</v>
      </c>
      <c r="K514" s="183" t="s">
        <v>127</v>
      </c>
    </row>
    <row r="515" spans="1:11" s="131" customFormat="1" ht="41.25" customHeight="1" thickBot="1">
      <c r="A515" s="173">
        <v>43677</v>
      </c>
      <c r="B515" s="174" t="s">
        <v>139</v>
      </c>
      <c r="C515" s="175">
        <v>32219947882</v>
      </c>
      <c r="D515" s="176" t="str">
        <f>VLOOKUP($C514:$C$5037,$C$27:$D$5037,2,0)</f>
        <v>MARIANA CRISTINA ALVES</v>
      </c>
      <c r="E515" s="177">
        <v>1006</v>
      </c>
      <c r="F515" s="178" t="str">
        <f>VLOOKUP($E515:$E$5037,'[1]PLANO DE APLICAÇÃO'!$A$4:$B$1020,2,0)</f>
        <v>CUIDADOR SOCIAL</v>
      </c>
      <c r="G515" s="179">
        <v>1</v>
      </c>
      <c r="H515" s="180" t="str">
        <f>IF(G515=1,'[1]ANEXO RP14'!$A$51,(IF(G515=2,'[1]ANEXO RP14'!$A$52,(IF(G515=3,'[1]ANEXO RP14'!$A$53,(IF(G515=4,'[1]ANEXO RP14'!$A$54,(IF(G515=5,'[1]ANEXO RP14'!$A$55,(IF(G515=6,'[1]ANEXO RP14'!$A$56,(IF(G515=7,'[1]ANEXO RP14'!$A$57,(IF(G515=8,'[1]ANEXO RP14'!$A$58,(IF(G515=9,'[1]ANEXO RP14'!$A$59,(IF(G515=10,'[1]ANEXO RP14'!$A$60,(IF(G515=11,'[1]ANEXO RP14'!$A$61,(IF(G515=12,'[1]ANEXO RP14'!$A$62,(IF(G515=13,'[1]ANEXO RP14'!$A$63,(IF(G515=14,'[1]ANEXO RP14'!$A$64,(IF(G515=15,'[1]ANEXO RP14'!$A$65,(IF(G515=16,'[1]ANEXO RP14'!$A$66," ")))))))))))))))))))))))))))))))</f>
        <v>Recursos humanos (5)</v>
      </c>
      <c r="I515" s="185">
        <v>770.63</v>
      </c>
      <c r="J515" s="182">
        <v>43679</v>
      </c>
      <c r="K515" s="183" t="s">
        <v>127</v>
      </c>
    </row>
    <row r="516" spans="1:11" s="131" customFormat="1" ht="41.25" customHeight="1" thickBot="1">
      <c r="A516" s="173">
        <v>43677</v>
      </c>
      <c r="B516" s="174" t="s">
        <v>139</v>
      </c>
      <c r="C516" s="175">
        <v>43065202859</v>
      </c>
      <c r="D516" s="176" t="str">
        <f>VLOOKUP($C515:$C$5037,$C$27:$D$5037,2,0)</f>
        <v>MARINA PONSE</v>
      </c>
      <c r="E516" s="177">
        <v>1003</v>
      </c>
      <c r="F516" s="178" t="str">
        <f>VLOOKUP($E516:$E$5037,'[1]PLANO DE APLICAÇÃO'!$A$4:$B$1020,2,0)</f>
        <v>PSICÓLOGO</v>
      </c>
      <c r="G516" s="179">
        <v>1</v>
      </c>
      <c r="H516" s="180" t="str">
        <f>IF(G516=1,'[1]ANEXO RP14'!$A$51,(IF(G516=2,'[1]ANEXO RP14'!$A$52,(IF(G516=3,'[1]ANEXO RP14'!$A$53,(IF(G516=4,'[1]ANEXO RP14'!$A$54,(IF(G516=5,'[1]ANEXO RP14'!$A$55,(IF(G516=6,'[1]ANEXO RP14'!$A$56,(IF(G516=7,'[1]ANEXO RP14'!$A$57,(IF(G516=8,'[1]ANEXO RP14'!$A$58,(IF(G516=9,'[1]ANEXO RP14'!$A$59,(IF(G516=10,'[1]ANEXO RP14'!$A$60,(IF(G516=11,'[1]ANEXO RP14'!$A$61,(IF(G516=12,'[1]ANEXO RP14'!$A$62,(IF(G516=13,'[1]ANEXO RP14'!$A$63,(IF(G516=14,'[1]ANEXO RP14'!$A$64,(IF(G516=15,'[1]ANEXO RP14'!$A$65,(IF(G516=16,'[1]ANEXO RP14'!$A$66," ")))))))))))))))))))))))))))))))</f>
        <v>Recursos humanos (5)</v>
      </c>
      <c r="I516" s="185">
        <v>2377.13</v>
      </c>
      <c r="J516" s="182">
        <v>43679</v>
      </c>
      <c r="K516" s="183" t="s">
        <v>127</v>
      </c>
    </row>
    <row r="517" spans="1:11" s="131" customFormat="1" ht="41.25" customHeight="1" thickBot="1">
      <c r="A517" s="173">
        <v>43677</v>
      </c>
      <c r="B517" s="174" t="s">
        <v>139</v>
      </c>
      <c r="C517" s="175">
        <v>6014818871</v>
      </c>
      <c r="D517" s="176" t="str">
        <f>VLOOKUP($C516:$C$5037,$C$27:$D$5037,2,0)</f>
        <v>MARIA DE LOURDES DOS SANTOS</v>
      </c>
      <c r="E517" s="177">
        <v>1009</v>
      </c>
      <c r="F517" s="178" t="str">
        <f>VLOOKUP($E517:$E$5037,'[1]PLANO DE APLICAÇÃO'!$A$4:$B$1020,2,0)</f>
        <v>LAVANDERIA</v>
      </c>
      <c r="G517" s="179">
        <v>1</v>
      </c>
      <c r="H517" s="180" t="str">
        <f>IF(G517=1,'[1]ANEXO RP14'!$A$51,(IF(G517=2,'[1]ANEXO RP14'!$A$52,(IF(G517=3,'[1]ANEXO RP14'!$A$53,(IF(G517=4,'[1]ANEXO RP14'!$A$54,(IF(G517=5,'[1]ANEXO RP14'!$A$55,(IF(G517=6,'[1]ANEXO RP14'!$A$56,(IF(G517=7,'[1]ANEXO RP14'!$A$57,(IF(G517=8,'[1]ANEXO RP14'!$A$58,(IF(G517=9,'[1]ANEXO RP14'!$A$59,(IF(G517=10,'[1]ANEXO RP14'!$A$60,(IF(G517=11,'[1]ANEXO RP14'!$A$61,(IF(G517=12,'[1]ANEXO RP14'!$A$62,(IF(G517=13,'[1]ANEXO RP14'!$A$63,(IF(G517=14,'[1]ANEXO RP14'!$A$64,(IF(G517=15,'[1]ANEXO RP14'!$A$65,(IF(G517=16,'[1]ANEXO RP14'!$A$66," ")))))))))))))))))))))))))))))))</f>
        <v>Recursos humanos (5)</v>
      </c>
      <c r="I517" s="185">
        <v>770.63</v>
      </c>
      <c r="J517" s="182">
        <v>43679</v>
      </c>
      <c r="K517" s="183" t="s">
        <v>127</v>
      </c>
    </row>
    <row r="518" spans="1:11" s="131" customFormat="1" ht="41.25" customHeight="1" thickBot="1">
      <c r="A518" s="173">
        <v>43677</v>
      </c>
      <c r="B518" s="174" t="s">
        <v>139</v>
      </c>
      <c r="C518" s="175">
        <v>17538257845</v>
      </c>
      <c r="D518" s="176" t="str">
        <f>VLOOKUP($C517:$C$5037,$C$27:$D$5037,2,0)</f>
        <v>MARLI MENDONÇA</v>
      </c>
      <c r="E518" s="177">
        <v>1006</v>
      </c>
      <c r="F518" s="178" t="str">
        <f>VLOOKUP($E518:$E$5037,'[1]PLANO DE APLICAÇÃO'!$A$4:$B$1020,2,0)</f>
        <v>CUIDADOR SOCIAL</v>
      </c>
      <c r="G518" s="179">
        <v>1</v>
      </c>
      <c r="H518" s="180" t="str">
        <f>IF(G518=1,'[1]ANEXO RP14'!$A$51,(IF(G518=2,'[1]ANEXO RP14'!$A$52,(IF(G518=3,'[1]ANEXO RP14'!$A$53,(IF(G518=4,'[1]ANEXO RP14'!$A$54,(IF(G518=5,'[1]ANEXO RP14'!$A$55,(IF(G518=6,'[1]ANEXO RP14'!$A$56,(IF(G518=7,'[1]ANEXO RP14'!$A$57,(IF(G518=8,'[1]ANEXO RP14'!$A$58,(IF(G518=9,'[1]ANEXO RP14'!$A$59,(IF(G518=10,'[1]ANEXO RP14'!$A$60,(IF(G518=11,'[1]ANEXO RP14'!$A$61,(IF(G518=12,'[1]ANEXO RP14'!$A$62,(IF(G518=13,'[1]ANEXO RP14'!$A$63,(IF(G518=14,'[1]ANEXO RP14'!$A$64,(IF(G518=15,'[1]ANEXO RP14'!$A$65,(IF(G518=16,'[1]ANEXO RP14'!$A$66," ")))))))))))))))))))))))))))))))</f>
        <v>Recursos humanos (5)</v>
      </c>
      <c r="I518" s="185">
        <v>759.34</v>
      </c>
      <c r="J518" s="182">
        <v>43679</v>
      </c>
      <c r="K518" s="183" t="s">
        <v>127</v>
      </c>
    </row>
    <row r="519" spans="1:11" s="131" customFormat="1" ht="41.25" customHeight="1" thickBot="1">
      <c r="A519" s="173">
        <v>43677</v>
      </c>
      <c r="B519" s="174" t="s">
        <v>139</v>
      </c>
      <c r="C519" s="175">
        <v>8166830850</v>
      </c>
      <c r="D519" s="176" t="str">
        <f>VLOOKUP($C518:$C$5037,$C$27:$D$5037,2,0)</f>
        <v>MARISA DE SOUSA CAMPOS BARBOSA</v>
      </c>
      <c r="E519" s="177">
        <v>1008</v>
      </c>
      <c r="F519" s="178" t="str">
        <f>VLOOKUP($E519:$E$5037,'[1]PLANO DE APLICAÇÃO'!$A$4:$B$1020,2,0)</f>
        <v>AUXILIAR DE LIMPEZA</v>
      </c>
      <c r="G519" s="179">
        <v>1</v>
      </c>
      <c r="H519" s="180" t="str">
        <f>IF(G519=1,'[1]ANEXO RP14'!$A$51,(IF(G519=2,'[1]ANEXO RP14'!$A$52,(IF(G519=3,'[1]ANEXO RP14'!$A$53,(IF(G519=4,'[1]ANEXO RP14'!$A$54,(IF(G519=5,'[1]ANEXO RP14'!$A$55,(IF(G519=6,'[1]ANEXO RP14'!$A$56,(IF(G519=7,'[1]ANEXO RP14'!$A$57,(IF(G519=8,'[1]ANEXO RP14'!$A$58,(IF(G519=9,'[1]ANEXO RP14'!$A$59,(IF(G519=10,'[1]ANEXO RP14'!$A$60,(IF(G519=11,'[1]ANEXO RP14'!$A$61,(IF(G519=12,'[1]ANEXO RP14'!$A$62,(IF(G519=13,'[1]ANEXO RP14'!$A$63,(IF(G519=14,'[1]ANEXO RP14'!$A$64,(IF(G519=15,'[1]ANEXO RP14'!$A$65,(IF(G519=16,'[1]ANEXO RP14'!$A$66," ")))))))))))))))))))))))))))))))</f>
        <v>Recursos humanos (5)</v>
      </c>
      <c r="I519" s="185">
        <v>1335.03</v>
      </c>
      <c r="J519" s="182">
        <v>43679</v>
      </c>
      <c r="K519" s="183" t="s">
        <v>127</v>
      </c>
    </row>
    <row r="520" spans="1:11" s="131" customFormat="1" ht="41.25" customHeight="1" thickBot="1">
      <c r="A520" s="173">
        <v>43677</v>
      </c>
      <c r="B520" s="174" t="s">
        <v>139</v>
      </c>
      <c r="C520" s="175">
        <v>98467212500</v>
      </c>
      <c r="D520" s="176" t="str">
        <f>VLOOKUP($C519:$C$5037,$C$27:$D$5037,2,0)</f>
        <v>MARIUZETE SANTANA GOMES LEONARDO</v>
      </c>
      <c r="E520" s="177">
        <v>1006</v>
      </c>
      <c r="F520" s="178" t="str">
        <f>VLOOKUP($E520:$E$5037,'[1]PLANO DE APLICAÇÃO'!$A$4:$B$1020,2,0)</f>
        <v>CUIDADOR SOCIAL</v>
      </c>
      <c r="G520" s="179">
        <v>1</v>
      </c>
      <c r="H520" s="180" t="str">
        <f>IF(G520=1,'[1]ANEXO RP14'!$A$51,(IF(G520=2,'[1]ANEXO RP14'!$A$52,(IF(G520=3,'[1]ANEXO RP14'!$A$53,(IF(G520=4,'[1]ANEXO RP14'!$A$54,(IF(G520=5,'[1]ANEXO RP14'!$A$55,(IF(G520=6,'[1]ANEXO RP14'!$A$56,(IF(G520=7,'[1]ANEXO RP14'!$A$57,(IF(G520=8,'[1]ANEXO RP14'!$A$58,(IF(G520=9,'[1]ANEXO RP14'!$A$59,(IF(G520=10,'[1]ANEXO RP14'!$A$60,(IF(G520=11,'[1]ANEXO RP14'!$A$61,(IF(G520=12,'[1]ANEXO RP14'!$A$62,(IF(G520=13,'[1]ANEXO RP14'!$A$63,(IF(G520=14,'[1]ANEXO RP14'!$A$64,(IF(G520=15,'[1]ANEXO RP14'!$A$65,(IF(G520=16,'[1]ANEXO RP14'!$A$66," ")))))))))))))))))))))))))))))))</f>
        <v>Recursos humanos (5)</v>
      </c>
      <c r="I520" s="185">
        <v>944.06</v>
      </c>
      <c r="J520" s="182">
        <v>43679</v>
      </c>
      <c r="K520" s="183" t="s">
        <v>127</v>
      </c>
    </row>
    <row r="521" spans="1:11" s="131" customFormat="1" ht="41.25" customHeight="1" thickBot="1">
      <c r="A521" s="173">
        <v>43677</v>
      </c>
      <c r="B521" s="174" t="s">
        <v>139</v>
      </c>
      <c r="C521" s="175">
        <v>5891067838</v>
      </c>
      <c r="D521" s="176" t="str">
        <f>VLOOKUP($C520:$C$5037,$C$27:$D$5037,2,0)</f>
        <v>MAURA GOMES MARTINIANO DE OLIVEIRA</v>
      </c>
      <c r="E521" s="177">
        <v>1002</v>
      </c>
      <c r="F521" s="178" t="str">
        <f>VLOOKUP($E521:$E$5037,'[1]PLANO DE APLICAÇÃO'!$A$4:$B$1020,2,0)</f>
        <v>ASSISTENTE SOCIAL</v>
      </c>
      <c r="G521" s="179">
        <v>1</v>
      </c>
      <c r="H521" s="180" t="str">
        <f>IF(G521=1,'[1]ANEXO RP14'!$A$51,(IF(G521=2,'[1]ANEXO RP14'!$A$52,(IF(G521=3,'[1]ANEXO RP14'!$A$53,(IF(G521=4,'[1]ANEXO RP14'!$A$54,(IF(G521=5,'[1]ANEXO RP14'!$A$55,(IF(G521=6,'[1]ANEXO RP14'!$A$56,(IF(G521=7,'[1]ANEXO RP14'!$A$57,(IF(G521=8,'[1]ANEXO RP14'!$A$58,(IF(G521=9,'[1]ANEXO RP14'!$A$59,(IF(G521=10,'[1]ANEXO RP14'!$A$60,(IF(G521=11,'[1]ANEXO RP14'!$A$61,(IF(G521=12,'[1]ANEXO RP14'!$A$62,(IF(G521=13,'[1]ANEXO RP14'!$A$63,(IF(G521=14,'[1]ANEXO RP14'!$A$64,(IF(G521=15,'[1]ANEXO RP14'!$A$65,(IF(G521=16,'[1]ANEXO RP14'!$A$66," ")))))))))))))))))))))))))))))))</f>
        <v>Recursos humanos (5)</v>
      </c>
      <c r="I521" s="185">
        <v>2727.81</v>
      </c>
      <c r="J521" s="182">
        <v>43679</v>
      </c>
      <c r="K521" s="183" t="s">
        <v>127</v>
      </c>
    </row>
    <row r="522" spans="1:11" s="131" customFormat="1" ht="41.25" customHeight="1" thickBot="1">
      <c r="A522" s="173">
        <v>43677</v>
      </c>
      <c r="B522" s="174" t="s">
        <v>139</v>
      </c>
      <c r="C522" s="175">
        <v>21268132829</v>
      </c>
      <c r="D522" s="176" t="str">
        <f>VLOOKUP($C521:$C$5037,$C$27:$D$5037,2,0)</f>
        <v>MIRIA RODRIGUES DE BRITO</v>
      </c>
      <c r="E522" s="177">
        <v>1006</v>
      </c>
      <c r="F522" s="178" t="str">
        <f>VLOOKUP($E522:$E$5037,'[1]PLANO DE APLICAÇÃO'!$A$4:$B$1020,2,0)</f>
        <v>CUIDADOR SOCIAL</v>
      </c>
      <c r="G522" s="179">
        <v>1</v>
      </c>
      <c r="H522" s="180" t="str">
        <f>IF(G522=1,'[1]ANEXO RP14'!$A$51,(IF(G522=2,'[1]ANEXO RP14'!$A$52,(IF(G522=3,'[1]ANEXO RP14'!$A$53,(IF(G522=4,'[1]ANEXO RP14'!$A$54,(IF(G522=5,'[1]ANEXO RP14'!$A$55,(IF(G522=6,'[1]ANEXO RP14'!$A$56,(IF(G522=7,'[1]ANEXO RP14'!$A$57,(IF(G522=8,'[1]ANEXO RP14'!$A$58,(IF(G522=9,'[1]ANEXO RP14'!$A$59,(IF(G522=10,'[1]ANEXO RP14'!$A$60,(IF(G522=11,'[1]ANEXO RP14'!$A$61,(IF(G522=12,'[1]ANEXO RP14'!$A$62,(IF(G522=13,'[1]ANEXO RP14'!$A$63,(IF(G522=14,'[1]ANEXO RP14'!$A$64,(IF(G522=15,'[1]ANEXO RP14'!$A$65,(IF(G522=16,'[1]ANEXO RP14'!$A$66," ")))))))))))))))))))))))))))))))</f>
        <v>Recursos humanos (5)</v>
      </c>
      <c r="I522" s="185">
        <v>444.22</v>
      </c>
      <c r="J522" s="182">
        <v>43679</v>
      </c>
      <c r="K522" s="183" t="s">
        <v>127</v>
      </c>
    </row>
    <row r="523" spans="1:11" s="131" customFormat="1" ht="41.25" customHeight="1" thickBot="1">
      <c r="A523" s="173">
        <v>43677</v>
      </c>
      <c r="B523" s="174" t="s">
        <v>139</v>
      </c>
      <c r="C523" s="175">
        <v>4780767547</v>
      </c>
      <c r="D523" s="176" t="str">
        <f>VLOOKUP($C522:$C$5037,$C$27:$D$5037,2,0)</f>
        <v>ROSILENE CONCEIÇÃO DOS SANTOS</v>
      </c>
      <c r="E523" s="177">
        <v>1009</v>
      </c>
      <c r="F523" s="178" t="str">
        <f>VLOOKUP($E523:$E$5037,'[1]PLANO DE APLICAÇÃO'!$A$4:$B$1020,2,0)</f>
        <v>LAVANDERIA</v>
      </c>
      <c r="G523" s="179">
        <v>1</v>
      </c>
      <c r="H523" s="180" t="str">
        <f>IF(G523=1,'[1]ANEXO RP14'!$A$51,(IF(G523=2,'[1]ANEXO RP14'!$A$52,(IF(G523=3,'[1]ANEXO RP14'!$A$53,(IF(G523=4,'[1]ANEXO RP14'!$A$54,(IF(G523=5,'[1]ANEXO RP14'!$A$55,(IF(G523=6,'[1]ANEXO RP14'!$A$56,(IF(G523=7,'[1]ANEXO RP14'!$A$57,(IF(G523=8,'[1]ANEXO RP14'!$A$58,(IF(G523=9,'[1]ANEXO RP14'!$A$59,(IF(G523=10,'[1]ANEXO RP14'!$A$60,(IF(G523=11,'[1]ANEXO RP14'!$A$61,(IF(G523=12,'[1]ANEXO RP14'!$A$62,(IF(G523=13,'[1]ANEXO RP14'!$A$63,(IF(G523=14,'[1]ANEXO RP14'!$A$64,(IF(G523=15,'[1]ANEXO RP14'!$A$65,(IF(G523=16,'[1]ANEXO RP14'!$A$66," ")))))))))))))))))))))))))))))))</f>
        <v>Recursos humanos (5)</v>
      </c>
      <c r="I523" s="185">
        <v>44.39</v>
      </c>
      <c r="J523" s="182">
        <v>43679</v>
      </c>
      <c r="K523" s="183" t="s">
        <v>127</v>
      </c>
    </row>
    <row r="524" spans="1:11" s="131" customFormat="1" ht="41.25" customHeight="1" thickBot="1">
      <c r="A524" s="173">
        <v>43677</v>
      </c>
      <c r="B524" s="174" t="s">
        <v>139</v>
      </c>
      <c r="C524" s="175">
        <v>31023160854</v>
      </c>
      <c r="D524" s="176" t="str">
        <f>VLOOKUP($C523:$C$5037,$C$27:$D$5037,2,0)</f>
        <v>TATIANA IZABEL RANGEL THEODORO</v>
      </c>
      <c r="E524" s="177">
        <v>1006</v>
      </c>
      <c r="F524" s="178" t="str">
        <f>VLOOKUP($E524:$E$5037,'[1]PLANO DE APLICAÇÃO'!$A$4:$B$1020,2,0)</f>
        <v>CUIDADOR SOCIAL</v>
      </c>
      <c r="G524" s="179">
        <v>1</v>
      </c>
      <c r="H524" s="180" t="str">
        <f>IF(G524=1,'[1]ANEXO RP14'!$A$51,(IF(G524=2,'[1]ANEXO RP14'!$A$52,(IF(G524=3,'[1]ANEXO RP14'!$A$53,(IF(G524=4,'[1]ANEXO RP14'!$A$54,(IF(G524=5,'[1]ANEXO RP14'!$A$55,(IF(G524=6,'[1]ANEXO RP14'!$A$56,(IF(G524=7,'[1]ANEXO RP14'!$A$57,(IF(G524=8,'[1]ANEXO RP14'!$A$58,(IF(G524=9,'[1]ANEXO RP14'!$A$59,(IF(G524=10,'[1]ANEXO RP14'!$A$60,(IF(G524=11,'[1]ANEXO RP14'!$A$61,(IF(G524=12,'[1]ANEXO RP14'!$A$62,(IF(G524=13,'[1]ANEXO RP14'!$A$63,(IF(G524=14,'[1]ANEXO RP14'!$A$64,(IF(G524=15,'[1]ANEXO RP14'!$A$65,(IF(G524=16,'[1]ANEXO RP14'!$A$66," ")))))))))))))))))))))))))))))))</f>
        <v>Recursos humanos (5)</v>
      </c>
      <c r="I524" s="185">
        <v>748.05</v>
      </c>
      <c r="J524" s="182">
        <v>43679</v>
      </c>
      <c r="K524" s="183" t="s">
        <v>127</v>
      </c>
    </row>
    <row r="525" spans="1:11" s="131" customFormat="1" ht="41.25" customHeight="1" thickBot="1">
      <c r="A525" s="173">
        <v>43678</v>
      </c>
      <c r="B525" s="174" t="s">
        <v>475</v>
      </c>
      <c r="C525" s="175">
        <v>10673394000100</v>
      </c>
      <c r="D525" s="176" t="str">
        <f>VLOOKUP($C495:$C$5037,$C$27:$D$5037,2,0)</f>
        <v>SYSPRODATA SISTEMA DE PROCESSAMENTO LTDA ME</v>
      </c>
      <c r="E525" s="177">
        <v>2002</v>
      </c>
      <c r="F525" s="178" t="str">
        <f>VLOOKUP($E525:$E$5037,'[1]PLANO DE APLICAÇÃO'!$A$4:$B$1020,2,0)</f>
        <v>VALE ALIMENTAÇÃO</v>
      </c>
      <c r="G525" s="179">
        <v>1</v>
      </c>
      <c r="H525" s="180" t="str">
        <f>IF(G525=1,'[1]ANEXO RP14'!$A$51,(IF(G525=2,'[1]ANEXO RP14'!$A$52,(IF(G525=3,'[1]ANEXO RP14'!$A$53,(IF(G525=4,'[1]ANEXO RP14'!$A$54,(IF(G525=5,'[1]ANEXO RP14'!$A$55,(IF(G525=6,'[1]ANEXO RP14'!$A$56,(IF(G525=7,'[1]ANEXO RP14'!$A$57,(IF(G525=8,'[1]ANEXO RP14'!$A$58,(IF(G525=9,'[1]ANEXO RP14'!$A$59,(IF(G525=10,'[1]ANEXO RP14'!$A$60,(IF(G525=11,'[1]ANEXO RP14'!$A$61,(IF(G525=12,'[1]ANEXO RP14'!$A$62,(IF(G525=13,'[1]ANEXO RP14'!$A$63,(IF(G525=14,'[1]ANEXO RP14'!$A$64,(IF(G525=15,'[1]ANEXO RP14'!$A$65,(IF(G525=16,'[1]ANEXO RP14'!$A$66," ")))))))))))))))))))))))))))))))</f>
        <v>Recursos humanos (5)</v>
      </c>
      <c r="I525" s="185">
        <v>7840.25</v>
      </c>
      <c r="J525" s="182">
        <v>43696</v>
      </c>
      <c r="K525" s="183" t="s">
        <v>476</v>
      </c>
    </row>
    <row r="526" spans="1:11" s="131" customFormat="1" ht="41.25" customHeight="1" thickBot="1">
      <c r="A526" s="173">
        <v>43682</v>
      </c>
      <c r="B526" s="174" t="s">
        <v>477</v>
      </c>
      <c r="C526" s="175">
        <v>40432544000147</v>
      </c>
      <c r="D526" s="176" t="s">
        <v>447</v>
      </c>
      <c r="E526" s="177">
        <v>3003</v>
      </c>
      <c r="F526" s="178" t="str">
        <f>VLOOKUP($E526:$E$5037,'[1]PLANO DE APLICAÇÃO'!$A$4:$B$1020,2,0)</f>
        <v>TELEFONE/INTERNET</v>
      </c>
      <c r="G526" s="179">
        <v>11</v>
      </c>
      <c r="H526" s="180" t="str">
        <f>IF(G526=1,'[1]ANEXO RP14'!$A$51,(IF(G526=2,'[1]ANEXO RP14'!$A$52,(IF(G526=3,'[1]ANEXO RP14'!$A$53,(IF(G526=4,'[1]ANEXO RP14'!$A$54,(IF(G526=5,'[1]ANEXO RP14'!$A$55,(IF(G526=6,'[1]ANEXO RP14'!$A$56,(IF(G526=7,'[1]ANEXO RP14'!$A$57,(IF(G526=8,'[1]ANEXO RP14'!$A$58,(IF(G526=9,'[1]ANEXO RP14'!$A$59,(IF(G526=10,'[1]ANEXO RP14'!$A$60,(IF(G526=11,'[1]ANEXO RP14'!$A$61,(IF(G526=12,'[1]ANEXO RP14'!$A$62,(IF(G526=13,'[1]ANEXO RP14'!$A$63,(IF(G526=14,'[1]ANEXO RP14'!$A$64,(IF(G526=15,'[1]ANEXO RP14'!$A$65,(IF(G526=16,'[1]ANEXO RP14'!$A$66," ")))))))))))))))))))))))))))))))</f>
        <v>Utilidades públicas (7)</v>
      </c>
      <c r="I526" s="185">
        <v>42.84</v>
      </c>
      <c r="J526" s="182">
        <v>43696</v>
      </c>
      <c r="K526" s="183" t="s">
        <v>478</v>
      </c>
    </row>
    <row r="527" spans="1:11" s="131" customFormat="1" ht="41.25" customHeight="1" thickBot="1">
      <c r="A527" s="173">
        <v>43682</v>
      </c>
      <c r="B527" s="174" t="s">
        <v>479</v>
      </c>
      <c r="C527" s="175">
        <v>9382434000178</v>
      </c>
      <c r="D527" s="176" t="str">
        <f>VLOOKUP($C526:$C$5037,$C$27:$D$5037,2,0)</f>
        <v>POSTO MARIO ROBERTO JANJÃO LTDA</v>
      </c>
      <c r="E527" s="177">
        <v>4007</v>
      </c>
      <c r="F527" s="178" t="str">
        <f>VLOOKUP($E527:$E$5037,'[1]PLANO DE APLICAÇÃO'!$A$4:$B$1020,2,0)</f>
        <v>COMBUSTIVEIS E LUBRIFICANTES AUTOMOTIVOS</v>
      </c>
      <c r="G527" s="179">
        <v>12</v>
      </c>
      <c r="H527" s="180" t="str">
        <f>IF(G527=1,'[1]ANEXO RP14'!$A$51,(IF(G527=2,'[1]ANEXO RP14'!$A$52,(IF(G527=3,'[1]ANEXO RP14'!$A$53,(IF(G527=4,'[1]ANEXO RP14'!$A$54,(IF(G527=5,'[1]ANEXO RP14'!$A$55,(IF(G527=6,'[1]ANEXO RP14'!$A$56,(IF(G527=7,'[1]ANEXO RP14'!$A$57,(IF(G527=8,'[1]ANEXO RP14'!$A$58,(IF(G527=9,'[1]ANEXO RP14'!$A$59,(IF(G527=10,'[1]ANEXO RP14'!$A$60,(IF(G527=11,'[1]ANEXO RP14'!$A$61,(IF(G527=12,'[1]ANEXO RP14'!$A$62,(IF(G527=13,'[1]ANEXO RP14'!$A$63,(IF(G527=14,'[1]ANEXO RP14'!$A$64,(IF(G527=15,'[1]ANEXO RP14'!$A$65,(IF(G527=16,'[1]ANEXO RP14'!$A$66," ")))))))))))))))))))))))))))))))</f>
        <v>Combustível</v>
      </c>
      <c r="I527" s="185">
        <v>384.72</v>
      </c>
      <c r="J527" s="182">
        <v>43696</v>
      </c>
      <c r="K527" s="183" t="s">
        <v>127</v>
      </c>
    </row>
    <row r="528" spans="1:11" s="131" customFormat="1" ht="41.25" customHeight="1" thickBot="1">
      <c r="A528" s="173">
        <v>43682</v>
      </c>
      <c r="B528" s="174" t="s">
        <v>480</v>
      </c>
      <c r="C528" s="175">
        <v>7872399000301</v>
      </c>
      <c r="D528" s="176" t="str">
        <f>VLOOKUP($C527:$C$5037,$C$27:$D$5037,2,0)</f>
        <v>SUPERMERCADOS PATROCINIO E FILHOS LTDA</v>
      </c>
      <c r="E528" s="177">
        <v>4001</v>
      </c>
      <c r="F528" s="178" t="str">
        <f>VLOOKUP($E528:$E$5037,'[1]PLANO DE APLICAÇÃO'!$A$4:$B$1020,2,0)</f>
        <v>GÊNEROS ALIMENTÍCIOS</v>
      </c>
      <c r="G528" s="179">
        <v>5</v>
      </c>
      <c r="H528" s="180" t="str">
        <f>IF(G528=1,'[1]ANEXO RP14'!$A$51,(IF(G528=2,'[1]ANEXO RP14'!$A$52,(IF(G528=3,'[1]ANEXO RP14'!$A$53,(IF(G528=4,'[1]ANEXO RP14'!$A$54,(IF(G528=5,'[1]ANEXO RP14'!$A$55,(IF(G528=6,'[1]ANEXO RP14'!$A$56,(IF(G528=7,'[1]ANEXO RP14'!$A$57,(IF(G528=8,'[1]ANEXO RP14'!$A$58,(IF(G528=9,'[1]ANEXO RP14'!$A$59,(IF(G528=10,'[1]ANEXO RP14'!$A$60,(IF(G528=11,'[1]ANEXO RP14'!$A$61,(IF(G528=12,'[1]ANEXO RP14'!$A$62,(IF(G528=13,'[1]ANEXO RP14'!$A$63,(IF(G528=14,'[1]ANEXO RP14'!$A$64,(IF(G528=15,'[1]ANEXO RP14'!$A$65,(IF(G528=16,'[1]ANEXO RP14'!$A$66," ")))))))))))))))))))))))))))))))</f>
        <v>Gêneros alimentícios</v>
      </c>
      <c r="I528" s="185">
        <v>1220.6099999999999</v>
      </c>
      <c r="J528" s="182">
        <v>43696</v>
      </c>
      <c r="K528" s="183" t="s">
        <v>481</v>
      </c>
    </row>
    <row r="529" spans="1:11" s="131" customFormat="1" ht="41.25" customHeight="1" thickBot="1">
      <c r="A529" s="173">
        <v>43682</v>
      </c>
      <c r="B529" s="174" t="s">
        <v>482</v>
      </c>
      <c r="C529" s="175">
        <v>4946908000143</v>
      </c>
      <c r="D529" s="176" t="str">
        <f>VLOOKUP($C528:$C$5037,$C$27:$D$5037,2,0)</f>
        <v>TECNOLOGICA IND. COM. DE PEÇAS E EQUIPAMENTOS IND. LTDA EPP</v>
      </c>
      <c r="E529" s="177">
        <v>3008</v>
      </c>
      <c r="F529" s="178" t="str">
        <f>VLOOKUP($E529:$E$5037,'[1]PLANO DE APLICAÇÃO'!$A$4:$B$1020,2,0)</f>
        <v>MANUTENÇÃO E REPAROS</v>
      </c>
      <c r="G529" s="179">
        <v>8</v>
      </c>
      <c r="H529" s="180" t="str">
        <f>IF(G529=1,'[1]ANEXO RP14'!$A$51,(IF(G529=2,'[1]ANEXO RP14'!$A$52,(IF(G529=3,'[1]ANEXO RP14'!$A$53,(IF(G529=4,'[1]ANEXO RP14'!$A$54,(IF(G529=5,'[1]ANEXO RP14'!$A$55,(IF(G529=6,'[1]ANEXO RP14'!$A$56,(IF(G529=7,'[1]ANEXO RP14'!$A$57,(IF(G529=8,'[1]ANEXO RP14'!$A$58,(IF(G529=9,'[1]ANEXO RP14'!$A$59,(IF(G529=10,'[1]ANEXO RP14'!$A$60,(IF(G529=11,'[1]ANEXO RP14'!$A$61,(IF(G529=12,'[1]ANEXO RP14'!$A$62,(IF(G529=13,'[1]ANEXO RP14'!$A$63,(IF(G529=14,'[1]ANEXO RP14'!$A$64,(IF(G529=15,'[1]ANEXO RP14'!$A$65,(IF(G529=16,'[1]ANEXO RP14'!$A$66," ")))))))))))))))))))))))))))))))</f>
        <v>Outros serviços de terceiros</v>
      </c>
      <c r="I529" s="185">
        <v>662.5</v>
      </c>
      <c r="J529" s="182">
        <v>43696</v>
      </c>
      <c r="K529" s="183" t="s">
        <v>483</v>
      </c>
    </row>
    <row r="530" spans="1:11" s="131" customFormat="1" ht="41.25" customHeight="1" thickBot="1">
      <c r="A530" s="173">
        <v>43684</v>
      </c>
      <c r="B530" s="174" t="s">
        <v>484</v>
      </c>
      <c r="C530" s="175">
        <v>40432544000147</v>
      </c>
      <c r="D530" s="176" t="s">
        <v>447</v>
      </c>
      <c r="E530" s="177">
        <v>3003</v>
      </c>
      <c r="F530" s="178" t="str">
        <f>VLOOKUP($E530:$E$5037,'[1]PLANO DE APLICAÇÃO'!$A$4:$B$1020,2,0)</f>
        <v>TELEFONE/INTERNET</v>
      </c>
      <c r="G530" s="179">
        <v>11</v>
      </c>
      <c r="H530" s="180" t="str">
        <f>IF(G530=1,'[1]ANEXO RP14'!$A$51,(IF(G530=2,'[1]ANEXO RP14'!$A$52,(IF(G530=3,'[1]ANEXO RP14'!$A$53,(IF(G530=4,'[1]ANEXO RP14'!$A$54,(IF(G530=5,'[1]ANEXO RP14'!$A$55,(IF(G530=6,'[1]ANEXO RP14'!$A$56,(IF(G530=7,'[1]ANEXO RP14'!$A$57,(IF(G530=8,'[1]ANEXO RP14'!$A$58,(IF(G530=9,'[1]ANEXO RP14'!$A$59,(IF(G530=10,'[1]ANEXO RP14'!$A$60,(IF(G530=11,'[1]ANEXO RP14'!$A$61,(IF(G530=12,'[1]ANEXO RP14'!$A$62,(IF(G530=13,'[1]ANEXO RP14'!$A$63,(IF(G530=14,'[1]ANEXO RP14'!$A$64,(IF(G530=15,'[1]ANEXO RP14'!$A$65,(IF(G530=16,'[1]ANEXO RP14'!$A$66," ")))))))))))))))))))))))))))))))</f>
        <v>Utilidades públicas (7)</v>
      </c>
      <c r="I530" s="185">
        <v>358.56</v>
      </c>
      <c r="J530" s="182">
        <v>43696</v>
      </c>
      <c r="K530" s="183" t="s">
        <v>127</v>
      </c>
    </row>
    <row r="531" spans="1:11" s="131" customFormat="1" ht="41.25" customHeight="1" thickBot="1">
      <c r="A531" s="173">
        <v>43684</v>
      </c>
      <c r="B531" s="174" t="s">
        <v>485</v>
      </c>
      <c r="C531" s="175">
        <v>65790610000181</v>
      </c>
      <c r="D531" s="176" t="str">
        <f>VLOOKUP($C530:$C$5037,$C$27:$D$5037,2,0)</f>
        <v>ABATEDOURO DE AVES CALIFORNIA LTDA</v>
      </c>
      <c r="E531" s="177">
        <v>4001</v>
      </c>
      <c r="F531" s="178" t="str">
        <f>VLOOKUP($E531:$E$5037,'[1]PLANO DE APLICAÇÃO'!$A$4:$B$1020,2,0)</f>
        <v>GÊNEROS ALIMENTÍCIOS</v>
      </c>
      <c r="G531" s="179">
        <v>5</v>
      </c>
      <c r="H531" s="180" t="str">
        <f>IF(G531=1,'[1]ANEXO RP14'!$A$51,(IF(G531=2,'[1]ANEXO RP14'!$A$52,(IF(G531=3,'[1]ANEXO RP14'!$A$53,(IF(G531=4,'[1]ANEXO RP14'!$A$54,(IF(G531=5,'[1]ANEXO RP14'!$A$55,(IF(G531=6,'[1]ANEXO RP14'!$A$56,(IF(G531=7,'[1]ANEXO RP14'!$A$57,(IF(G531=8,'[1]ANEXO RP14'!$A$58,(IF(G531=9,'[1]ANEXO RP14'!$A$59,(IF(G531=10,'[1]ANEXO RP14'!$A$60,(IF(G531=11,'[1]ANEXO RP14'!$A$61,(IF(G531=12,'[1]ANEXO RP14'!$A$62,(IF(G531=13,'[1]ANEXO RP14'!$A$63,(IF(G531=14,'[1]ANEXO RP14'!$A$64,(IF(G531=15,'[1]ANEXO RP14'!$A$65,(IF(G531=16,'[1]ANEXO RP14'!$A$66," ")))))))))))))))))))))))))))))))</f>
        <v>Gêneros alimentícios</v>
      </c>
      <c r="I531" s="185">
        <v>694.25</v>
      </c>
      <c r="J531" s="182">
        <v>43696</v>
      </c>
      <c r="K531" s="183" t="s">
        <v>486</v>
      </c>
    </row>
    <row r="532" spans="1:11" s="131" customFormat="1" ht="41.25" customHeight="1" thickBot="1">
      <c r="A532" s="173">
        <v>43685</v>
      </c>
      <c r="B532" s="174" t="s">
        <v>487</v>
      </c>
      <c r="C532" s="175">
        <v>24896425001918</v>
      </c>
      <c r="D532" s="176" t="s">
        <v>225</v>
      </c>
      <c r="E532" s="177">
        <v>4001</v>
      </c>
      <c r="F532" s="178" t="str">
        <f>VLOOKUP($E532:$E$5037,'[1]PLANO DE APLICAÇÃO'!$A$4:$B$1020,2,0)</f>
        <v>GÊNEROS ALIMENTÍCIOS</v>
      </c>
      <c r="G532" s="179">
        <v>5</v>
      </c>
      <c r="H532" s="180" t="str">
        <f>IF(G532=1,'[1]ANEXO RP14'!$A$51,(IF(G532=2,'[1]ANEXO RP14'!$A$52,(IF(G532=3,'[1]ANEXO RP14'!$A$53,(IF(G532=4,'[1]ANEXO RP14'!$A$54,(IF(G532=5,'[1]ANEXO RP14'!$A$55,(IF(G532=6,'[1]ANEXO RP14'!$A$56,(IF(G532=7,'[1]ANEXO RP14'!$A$57,(IF(G532=8,'[1]ANEXO RP14'!$A$58,(IF(G532=9,'[1]ANEXO RP14'!$A$59,(IF(G532=10,'[1]ANEXO RP14'!$A$60,(IF(G532=11,'[1]ANEXO RP14'!$A$61,(IF(G532=12,'[1]ANEXO RP14'!$A$62,(IF(G532=13,'[1]ANEXO RP14'!$A$63,(IF(G532=14,'[1]ANEXO RP14'!$A$64,(IF(G532=15,'[1]ANEXO RP14'!$A$65,(IF(G532=16,'[1]ANEXO RP14'!$A$66," ")))))))))))))))))))))))))))))))</f>
        <v>Gêneros alimentícios</v>
      </c>
      <c r="I532" s="185">
        <v>1164.07</v>
      </c>
      <c r="J532" s="182">
        <v>43696</v>
      </c>
      <c r="K532" s="183" t="s">
        <v>488</v>
      </c>
    </row>
    <row r="533" spans="1:11" s="131" customFormat="1" ht="41.25" customHeight="1" thickBot="1">
      <c r="A533" s="173">
        <v>43689</v>
      </c>
      <c r="B533" s="174" t="s">
        <v>489</v>
      </c>
      <c r="C533" s="175">
        <v>4101505000101</v>
      </c>
      <c r="D533" s="176" t="s">
        <v>490</v>
      </c>
      <c r="E533" s="177">
        <v>4001</v>
      </c>
      <c r="F533" s="178" t="str">
        <f>VLOOKUP($E533:$E$5037,'[1]PLANO DE APLICAÇÃO'!$A$4:$B$1020,2,0)</f>
        <v>GÊNEROS ALIMENTÍCIOS</v>
      </c>
      <c r="G533" s="179">
        <v>5</v>
      </c>
      <c r="H533" s="180" t="str">
        <f>IF(G533=1,'[1]ANEXO RP14'!$A$51,(IF(G533=2,'[1]ANEXO RP14'!$A$52,(IF(G533=3,'[1]ANEXO RP14'!$A$53,(IF(G533=4,'[1]ANEXO RP14'!$A$54,(IF(G533=5,'[1]ANEXO RP14'!$A$55,(IF(G533=6,'[1]ANEXO RP14'!$A$56,(IF(G533=7,'[1]ANEXO RP14'!$A$57,(IF(G533=8,'[1]ANEXO RP14'!$A$58,(IF(G533=9,'[1]ANEXO RP14'!$A$59,(IF(G533=10,'[1]ANEXO RP14'!$A$60,(IF(G533=11,'[1]ANEXO RP14'!$A$61,(IF(G533=12,'[1]ANEXO RP14'!$A$62,(IF(G533=13,'[1]ANEXO RP14'!$A$63,(IF(G533=14,'[1]ANEXO RP14'!$A$64,(IF(G533=15,'[1]ANEXO RP14'!$A$65,(IF(G533=16,'[1]ANEXO RP14'!$A$66," ")))))))))))))))))))))))))))))))</f>
        <v>Gêneros alimentícios</v>
      </c>
      <c r="I533" s="185">
        <v>140</v>
      </c>
      <c r="J533" s="182">
        <v>43696</v>
      </c>
      <c r="K533" s="183" t="s">
        <v>491</v>
      </c>
    </row>
    <row r="534" spans="1:11" s="131" customFormat="1" ht="41.25" customHeight="1" thickBot="1">
      <c r="A534" s="173">
        <v>43690</v>
      </c>
      <c r="B534" s="174" t="s">
        <v>492</v>
      </c>
      <c r="C534" s="175">
        <v>33050196000188</v>
      </c>
      <c r="D534" s="176" t="str">
        <f>VLOOKUP($C533:$C$5037,$C$27:$D$5037,2,0)</f>
        <v>CPFL</v>
      </c>
      <c r="E534" s="177">
        <v>3001</v>
      </c>
      <c r="F534" s="178" t="str">
        <f>VLOOKUP($E534:$E$5037,'[1]PLANO DE APLICAÇÃO'!$A$4:$B$1020,2,0)</f>
        <v>ENERGIA ELÉTRICA</v>
      </c>
      <c r="G534" s="179">
        <v>11</v>
      </c>
      <c r="H534" s="180" t="str">
        <f>IF(G534=1,'[1]ANEXO RP14'!$A$51,(IF(G534=2,'[1]ANEXO RP14'!$A$52,(IF(G534=3,'[1]ANEXO RP14'!$A$53,(IF(G534=4,'[1]ANEXO RP14'!$A$54,(IF(G534=5,'[1]ANEXO RP14'!$A$55,(IF(G534=6,'[1]ANEXO RP14'!$A$56,(IF(G534=7,'[1]ANEXO RP14'!$A$57,(IF(G534=8,'[1]ANEXO RP14'!$A$58,(IF(G534=9,'[1]ANEXO RP14'!$A$59,(IF(G534=10,'[1]ANEXO RP14'!$A$60,(IF(G534=11,'[1]ANEXO RP14'!$A$61,(IF(G534=12,'[1]ANEXO RP14'!$A$62,(IF(G534=13,'[1]ANEXO RP14'!$A$63,(IF(G534=14,'[1]ANEXO RP14'!$A$64,(IF(G534=15,'[1]ANEXO RP14'!$A$65,(IF(G534=16,'[1]ANEXO RP14'!$A$66," ")))))))))))))))))))))))))))))))</f>
        <v>Utilidades públicas (7)</v>
      </c>
      <c r="I534" s="185">
        <v>100.7</v>
      </c>
      <c r="J534" s="182">
        <v>43696</v>
      </c>
      <c r="K534" s="183" t="s">
        <v>127</v>
      </c>
    </row>
    <row r="535" spans="1:11" s="131" customFormat="1" ht="41.25" customHeight="1" thickBot="1">
      <c r="A535" s="173">
        <v>43690</v>
      </c>
      <c r="B535" s="174" t="s">
        <v>493</v>
      </c>
      <c r="C535" s="175">
        <v>33050196000188</v>
      </c>
      <c r="D535" s="176" t="str">
        <f>VLOOKUP($C534:$C$5037,$C$27:$D$5037,2,0)</f>
        <v>CPFL</v>
      </c>
      <c r="E535" s="177">
        <v>3001</v>
      </c>
      <c r="F535" s="178" t="str">
        <f>VLOOKUP($E535:$E$5037,'[1]PLANO DE APLICAÇÃO'!$A$4:$B$1020,2,0)</f>
        <v>ENERGIA ELÉTRICA</v>
      </c>
      <c r="G535" s="179">
        <v>11</v>
      </c>
      <c r="H535" s="180" t="str">
        <f>IF(G535=1,'[1]ANEXO RP14'!$A$51,(IF(G535=2,'[1]ANEXO RP14'!$A$52,(IF(G535=3,'[1]ANEXO RP14'!$A$53,(IF(G535=4,'[1]ANEXO RP14'!$A$54,(IF(G535=5,'[1]ANEXO RP14'!$A$55,(IF(G535=6,'[1]ANEXO RP14'!$A$56,(IF(G535=7,'[1]ANEXO RP14'!$A$57,(IF(G535=8,'[1]ANEXO RP14'!$A$58,(IF(G535=9,'[1]ANEXO RP14'!$A$59,(IF(G535=10,'[1]ANEXO RP14'!$A$60,(IF(G535=11,'[1]ANEXO RP14'!$A$61,(IF(G535=12,'[1]ANEXO RP14'!$A$62,(IF(G535=13,'[1]ANEXO RP14'!$A$63,(IF(G535=14,'[1]ANEXO RP14'!$A$64,(IF(G535=15,'[1]ANEXO RP14'!$A$65,(IF(G535=16,'[1]ANEXO RP14'!$A$66," ")))))))))))))))))))))))))))))))</f>
        <v>Utilidades públicas (7)</v>
      </c>
      <c r="I535" s="185">
        <v>3368.9</v>
      </c>
      <c r="J535" s="182">
        <v>43696</v>
      </c>
      <c r="K535" s="183" t="s">
        <v>127</v>
      </c>
    </row>
    <row r="536" spans="1:11" s="131" customFormat="1" ht="41.25" customHeight="1" thickBot="1">
      <c r="A536" s="173">
        <v>43692</v>
      </c>
      <c r="B536" s="174" t="s">
        <v>139</v>
      </c>
      <c r="C536" s="184">
        <v>35178367880</v>
      </c>
      <c r="D536" s="176" t="str">
        <f>VLOOKUP($C535:$C$5037,$C$27:$D$5037,2,0)</f>
        <v>ADRIANA FERREIRA DA SILVA</v>
      </c>
      <c r="E536" s="177">
        <v>1006</v>
      </c>
      <c r="F536" s="178" t="str">
        <f>VLOOKUP($E536:$E$5037,'[1]PLANO DE APLICAÇÃO'!$A$4:$B$1020,2,0)</f>
        <v>CUIDADOR SOCIAL</v>
      </c>
      <c r="G536" s="179">
        <v>1</v>
      </c>
      <c r="H536" s="180" t="str">
        <f>IF(G536=1,'[1]ANEXO RP14'!$A$51,(IF(G536=2,'[1]ANEXO RP14'!$A$52,(IF(G536=3,'[1]ANEXO RP14'!$A$53,(IF(G536=4,'[1]ANEXO RP14'!$A$54,(IF(G536=5,'[1]ANEXO RP14'!$A$55,(IF(G536=6,'[1]ANEXO RP14'!$A$56,(IF(G536=7,'[1]ANEXO RP14'!$A$57,(IF(G536=8,'[1]ANEXO RP14'!$A$58,(IF(G536=9,'[1]ANEXO RP14'!$A$59,(IF(G536=10,'[1]ANEXO RP14'!$A$60,(IF(G536=11,'[1]ANEXO RP14'!$A$61,(IF(G536=12,'[1]ANEXO RP14'!$A$62,(IF(G536=13,'[1]ANEXO RP14'!$A$63,(IF(G536=14,'[1]ANEXO RP14'!$A$64,(IF(G536=15,'[1]ANEXO RP14'!$A$65,(IF(G536=16,'[1]ANEXO RP14'!$A$66," ")))))))))))))))))))))))))))))))</f>
        <v>Recursos humanos (5)</v>
      </c>
      <c r="I536" s="185">
        <v>490.78</v>
      </c>
      <c r="J536" s="182">
        <v>43696</v>
      </c>
      <c r="K536" s="183" t="s">
        <v>127</v>
      </c>
    </row>
    <row r="537" spans="1:11" s="131" customFormat="1" ht="41.25" customHeight="1" thickBot="1">
      <c r="A537" s="173">
        <v>43692</v>
      </c>
      <c r="B537" s="174" t="s">
        <v>139</v>
      </c>
      <c r="C537" s="175">
        <v>3508810577</v>
      </c>
      <c r="D537" s="176" t="str">
        <f>VLOOKUP($C536:$C$5037,$C$27:$D$5037,2,0)</f>
        <v>ANA PAULA MACHADO DOS SANTOS</v>
      </c>
      <c r="E537" s="177">
        <v>1006</v>
      </c>
      <c r="F537" s="178" t="str">
        <f>VLOOKUP($E537:$E$5037,'[1]PLANO DE APLICAÇÃO'!$A$4:$B$1020,2,0)</f>
        <v>CUIDADOR SOCIAL</v>
      </c>
      <c r="G537" s="179">
        <v>1</v>
      </c>
      <c r="H537" s="180" t="str">
        <f>IF(G537=1,'[1]ANEXO RP14'!$A$51,(IF(G537=2,'[1]ANEXO RP14'!$A$52,(IF(G537=3,'[1]ANEXO RP14'!$A$53,(IF(G537=4,'[1]ANEXO RP14'!$A$54,(IF(G537=5,'[1]ANEXO RP14'!$A$55,(IF(G537=6,'[1]ANEXO RP14'!$A$56,(IF(G537=7,'[1]ANEXO RP14'!$A$57,(IF(G537=8,'[1]ANEXO RP14'!$A$58,(IF(G537=9,'[1]ANEXO RP14'!$A$59,(IF(G537=10,'[1]ANEXO RP14'!$A$60,(IF(G537=11,'[1]ANEXO RP14'!$A$61,(IF(G537=12,'[1]ANEXO RP14'!$A$62,(IF(G537=13,'[1]ANEXO RP14'!$A$63,(IF(G537=14,'[1]ANEXO RP14'!$A$64,(IF(G537=15,'[1]ANEXO RP14'!$A$65,(IF(G537=16,'[1]ANEXO RP14'!$A$66," ")))))))))))))))))))))))))))))))</f>
        <v>Recursos humanos (5)</v>
      </c>
      <c r="I537" s="185">
        <v>490.78</v>
      </c>
      <c r="J537" s="182">
        <v>43696</v>
      </c>
      <c r="K537" s="183" t="s">
        <v>127</v>
      </c>
    </row>
    <row r="538" spans="1:11" s="131" customFormat="1" ht="41.25" customHeight="1" thickBot="1">
      <c r="A538" s="173">
        <v>43692</v>
      </c>
      <c r="B538" s="174" t="s">
        <v>139</v>
      </c>
      <c r="C538" s="175">
        <v>14833799812</v>
      </c>
      <c r="D538" s="176" t="str">
        <f>VLOOKUP($C537:$C$5037,$C$27:$D$5037,2,0)</f>
        <v>ANGELA MARIA DE MOURA</v>
      </c>
      <c r="E538" s="177">
        <v>1006</v>
      </c>
      <c r="F538" s="178" t="str">
        <f>VLOOKUP($E538:$E$5037,'[1]PLANO DE APLICAÇÃO'!$A$4:$B$1020,2,0)</f>
        <v>CUIDADOR SOCIAL</v>
      </c>
      <c r="G538" s="179">
        <v>1</v>
      </c>
      <c r="H538" s="180" t="str">
        <f>IF(G538=1,'[1]ANEXO RP14'!$A$51,(IF(G538=2,'[1]ANEXO RP14'!$A$52,(IF(G538=3,'[1]ANEXO RP14'!$A$53,(IF(G538=4,'[1]ANEXO RP14'!$A$54,(IF(G538=5,'[1]ANEXO RP14'!$A$55,(IF(G538=6,'[1]ANEXO RP14'!$A$56,(IF(G538=7,'[1]ANEXO RP14'!$A$57,(IF(G538=8,'[1]ANEXO RP14'!$A$58,(IF(G538=9,'[1]ANEXO RP14'!$A$59,(IF(G538=10,'[1]ANEXO RP14'!$A$60,(IF(G538=11,'[1]ANEXO RP14'!$A$61,(IF(G538=12,'[1]ANEXO RP14'!$A$62,(IF(G538=13,'[1]ANEXO RP14'!$A$63,(IF(G538=14,'[1]ANEXO RP14'!$A$64,(IF(G538=15,'[1]ANEXO RP14'!$A$65,(IF(G538=16,'[1]ANEXO RP14'!$A$66," ")))))))))))))))))))))))))))))))</f>
        <v>Recursos humanos (5)</v>
      </c>
      <c r="I538" s="185">
        <v>490.78</v>
      </c>
      <c r="J538" s="182">
        <v>43696</v>
      </c>
      <c r="K538" s="183" t="s">
        <v>127</v>
      </c>
    </row>
    <row r="539" spans="1:11" s="131" customFormat="1" ht="41.25" customHeight="1" thickBot="1">
      <c r="A539" s="173">
        <v>43692</v>
      </c>
      <c r="B539" s="174" t="s">
        <v>139</v>
      </c>
      <c r="C539" s="175">
        <v>34222681890</v>
      </c>
      <c r="D539" s="176" t="str">
        <f>VLOOKUP($C538:$C$5037,$C$27:$D$5037,2,0)</f>
        <v>DARCIELA KAIZER</v>
      </c>
      <c r="E539" s="177">
        <v>1006</v>
      </c>
      <c r="F539" s="178" t="str">
        <f>VLOOKUP($E539:$E$5037,'[1]PLANO DE APLICAÇÃO'!$A$4:$B$1020,2,0)</f>
        <v>CUIDADOR SOCIAL</v>
      </c>
      <c r="G539" s="179">
        <v>1</v>
      </c>
      <c r="H539" s="180" t="str">
        <f>IF(G539=1,'[1]ANEXO RP14'!$A$51,(IF(G539=2,'[1]ANEXO RP14'!$A$52,(IF(G539=3,'[1]ANEXO RP14'!$A$53,(IF(G539=4,'[1]ANEXO RP14'!$A$54,(IF(G539=5,'[1]ANEXO RP14'!$A$55,(IF(G539=6,'[1]ANEXO RP14'!$A$56,(IF(G539=7,'[1]ANEXO RP14'!$A$57,(IF(G539=8,'[1]ANEXO RP14'!$A$58,(IF(G539=9,'[1]ANEXO RP14'!$A$59,(IF(G539=10,'[1]ANEXO RP14'!$A$60,(IF(G539=11,'[1]ANEXO RP14'!$A$61,(IF(G539=12,'[1]ANEXO RP14'!$A$62,(IF(G539=13,'[1]ANEXO RP14'!$A$63,(IF(G539=14,'[1]ANEXO RP14'!$A$64,(IF(G539=15,'[1]ANEXO RP14'!$A$65,(IF(G539=16,'[1]ANEXO RP14'!$A$66," ")))))))))))))))))))))))))))))))</f>
        <v>Recursos humanos (5)</v>
      </c>
      <c r="I539" s="185">
        <v>490.78</v>
      </c>
      <c r="J539" s="182">
        <v>43696</v>
      </c>
      <c r="K539" s="183" t="s">
        <v>127</v>
      </c>
    </row>
    <row r="540" spans="1:11" s="131" customFormat="1" ht="41.25" customHeight="1" thickBot="1">
      <c r="A540" s="173">
        <v>43692</v>
      </c>
      <c r="B540" s="174" t="s">
        <v>139</v>
      </c>
      <c r="C540" s="175">
        <v>22555165860</v>
      </c>
      <c r="D540" s="176" t="str">
        <f>VLOOKUP($C539:$C$5037,$C$27:$D$5037,2,0)</f>
        <v>EDNEA NUNES SILVA</v>
      </c>
      <c r="E540" s="177">
        <v>1009</v>
      </c>
      <c r="F540" s="178" t="str">
        <f>VLOOKUP($E540:$E$5037,'[1]PLANO DE APLICAÇÃO'!$A$4:$B$1020,2,0)</f>
        <v>LAVANDERIA</v>
      </c>
      <c r="G540" s="179">
        <v>1</v>
      </c>
      <c r="H540" s="180" t="str">
        <f>IF(G540=1,'[1]ANEXO RP14'!$A$51,(IF(G540=2,'[1]ANEXO RP14'!$A$52,(IF(G540=3,'[1]ANEXO RP14'!$A$53,(IF(G540=4,'[1]ANEXO RP14'!$A$54,(IF(G540=5,'[1]ANEXO RP14'!$A$55,(IF(G540=6,'[1]ANEXO RP14'!$A$56,(IF(G540=7,'[1]ANEXO RP14'!$A$57,(IF(G540=8,'[1]ANEXO RP14'!$A$58,(IF(G540=9,'[1]ANEXO RP14'!$A$59,(IF(G540=10,'[1]ANEXO RP14'!$A$60,(IF(G540=11,'[1]ANEXO RP14'!$A$61,(IF(G540=12,'[1]ANEXO RP14'!$A$62,(IF(G540=13,'[1]ANEXO RP14'!$A$63,(IF(G540=14,'[1]ANEXO RP14'!$A$64,(IF(G540=15,'[1]ANEXO RP14'!$A$65,(IF(G540=16,'[1]ANEXO RP14'!$A$66," ")))))))))))))))))))))))))))))))</f>
        <v>Recursos humanos (5)</v>
      </c>
      <c r="I540" s="185">
        <v>490.78</v>
      </c>
      <c r="J540" s="182">
        <v>43696</v>
      </c>
      <c r="K540" s="183" t="s">
        <v>127</v>
      </c>
    </row>
    <row r="541" spans="1:11" s="131" customFormat="1" ht="41.25" customHeight="1" thickBot="1">
      <c r="A541" s="173">
        <v>43692</v>
      </c>
      <c r="B541" s="174" t="s">
        <v>139</v>
      </c>
      <c r="C541" s="175">
        <v>26257105862</v>
      </c>
      <c r="D541" s="176" t="str">
        <f>VLOOKUP($C540:$C$5037,$C$27:$D$5037,2,0)</f>
        <v>EDMA APARECIDA DIAS BERNABE</v>
      </c>
      <c r="E541" s="177">
        <v>1008</v>
      </c>
      <c r="F541" s="178" t="str">
        <f>VLOOKUP($E541:$E$5037,'[1]PLANO DE APLICAÇÃO'!$A$4:$B$1020,2,0)</f>
        <v>AUXILIAR DE LIMPEZA</v>
      </c>
      <c r="G541" s="179">
        <v>1</v>
      </c>
      <c r="H541" s="180" t="str">
        <f>IF(G541=1,'[1]ANEXO RP14'!$A$51,(IF(G541=2,'[1]ANEXO RP14'!$A$52,(IF(G541=3,'[1]ANEXO RP14'!$A$53,(IF(G541=4,'[1]ANEXO RP14'!$A$54,(IF(G541=5,'[1]ANEXO RP14'!$A$55,(IF(G541=6,'[1]ANEXO RP14'!$A$56,(IF(G541=7,'[1]ANEXO RP14'!$A$57,(IF(G541=8,'[1]ANEXO RP14'!$A$58,(IF(G541=9,'[1]ANEXO RP14'!$A$59,(IF(G541=10,'[1]ANEXO RP14'!$A$60,(IF(G541=11,'[1]ANEXO RP14'!$A$61,(IF(G541=12,'[1]ANEXO RP14'!$A$62,(IF(G541=13,'[1]ANEXO RP14'!$A$63,(IF(G541=14,'[1]ANEXO RP14'!$A$64,(IF(G541=15,'[1]ANEXO RP14'!$A$65,(IF(G541=16,'[1]ANEXO RP14'!$A$66," ")))))))))))))))))))))))))))))))</f>
        <v>Recursos humanos (5)</v>
      </c>
      <c r="I541" s="185">
        <v>350</v>
      </c>
      <c r="J541" s="182">
        <v>43696</v>
      </c>
      <c r="K541" s="183" t="s">
        <v>127</v>
      </c>
    </row>
    <row r="542" spans="1:11" s="131" customFormat="1" ht="41.25" customHeight="1" thickBot="1">
      <c r="A542" s="173">
        <v>43692</v>
      </c>
      <c r="B542" s="174" t="s">
        <v>139</v>
      </c>
      <c r="C542" s="175">
        <v>36239768812</v>
      </c>
      <c r="D542" s="176" t="str">
        <f>VLOOKUP($C541:$C$5037,$C$27:$D$5037,2,0)</f>
        <v>DRIELY CRISTINA DE ARAUJO SOUZA</v>
      </c>
      <c r="E542" s="177">
        <v>1006</v>
      </c>
      <c r="F542" s="178" t="str">
        <f>VLOOKUP($E542:$E$5037,'[1]PLANO DE APLICAÇÃO'!$A$4:$B$1020,2,0)</f>
        <v>CUIDADOR SOCIAL</v>
      </c>
      <c r="G542" s="179">
        <v>1</v>
      </c>
      <c r="H542" s="180" t="str">
        <f>IF(G542=1,'[1]ANEXO RP14'!$A$51,(IF(G542=2,'[1]ANEXO RP14'!$A$52,(IF(G542=3,'[1]ANEXO RP14'!$A$53,(IF(G542=4,'[1]ANEXO RP14'!$A$54,(IF(G542=5,'[1]ANEXO RP14'!$A$55,(IF(G542=6,'[1]ANEXO RP14'!$A$56,(IF(G542=7,'[1]ANEXO RP14'!$A$57,(IF(G542=8,'[1]ANEXO RP14'!$A$58,(IF(G542=9,'[1]ANEXO RP14'!$A$59,(IF(G542=10,'[1]ANEXO RP14'!$A$60,(IF(G542=11,'[1]ANEXO RP14'!$A$61,(IF(G542=12,'[1]ANEXO RP14'!$A$62,(IF(G542=13,'[1]ANEXO RP14'!$A$63,(IF(G542=14,'[1]ANEXO RP14'!$A$64,(IF(G542=15,'[1]ANEXO RP14'!$A$65,(IF(G542=16,'[1]ANEXO RP14'!$A$66," ")))))))))))))))))))))))))))))))</f>
        <v>Recursos humanos (5)</v>
      </c>
      <c r="I542" s="185">
        <v>490.78</v>
      </c>
      <c r="J542" s="182">
        <v>43696</v>
      </c>
      <c r="K542" s="183" t="s">
        <v>127</v>
      </c>
    </row>
    <row r="543" spans="1:11" s="131" customFormat="1" ht="41.25" customHeight="1" thickBot="1">
      <c r="A543" s="173">
        <v>43692</v>
      </c>
      <c r="B543" s="174" t="s">
        <v>139</v>
      </c>
      <c r="C543" s="175">
        <v>14452577857</v>
      </c>
      <c r="D543" s="176" t="str">
        <f>VLOOKUP($C542:$C$5037,$C$27:$D$5037,2,0)</f>
        <v>ELAINE FARIA DA SILVA ASSIS</v>
      </c>
      <c r="E543" s="177">
        <v>1007</v>
      </c>
      <c r="F543" s="178" t="str">
        <f>VLOOKUP($E543:$E$5037,'[1]PLANO DE APLICAÇÃO'!$A$4:$B$1020,2,0)</f>
        <v>COZINHEIRA</v>
      </c>
      <c r="G543" s="179">
        <v>1</v>
      </c>
      <c r="H543" s="180" t="str">
        <f>IF(G543=1,'[1]ANEXO RP14'!$A$51,(IF(G543=2,'[1]ANEXO RP14'!$A$52,(IF(G543=3,'[1]ANEXO RP14'!$A$53,(IF(G543=4,'[1]ANEXO RP14'!$A$54,(IF(G543=5,'[1]ANEXO RP14'!$A$55,(IF(G543=6,'[1]ANEXO RP14'!$A$56,(IF(G543=7,'[1]ANEXO RP14'!$A$57,(IF(G543=8,'[1]ANEXO RP14'!$A$58,(IF(G543=9,'[1]ANEXO RP14'!$A$59,(IF(G543=10,'[1]ANEXO RP14'!$A$60,(IF(G543=11,'[1]ANEXO RP14'!$A$61,(IF(G543=12,'[1]ANEXO RP14'!$A$62,(IF(G543=13,'[1]ANEXO RP14'!$A$63,(IF(G543=14,'[1]ANEXO RP14'!$A$64,(IF(G543=15,'[1]ANEXO RP14'!$A$65,(IF(G543=16,'[1]ANEXO RP14'!$A$66," ")))))))))))))))))))))))))))))))</f>
        <v>Recursos humanos (5)</v>
      </c>
      <c r="I543" s="185">
        <v>490.78</v>
      </c>
      <c r="J543" s="182">
        <v>43696</v>
      </c>
      <c r="K543" s="183" t="s">
        <v>127</v>
      </c>
    </row>
    <row r="544" spans="1:11" s="131" customFormat="1" ht="41.25" customHeight="1" thickBot="1">
      <c r="A544" s="173">
        <v>43692</v>
      </c>
      <c r="B544" s="174" t="s">
        <v>139</v>
      </c>
      <c r="C544" s="175">
        <v>21327926822</v>
      </c>
      <c r="D544" s="176" t="str">
        <f>VLOOKUP($C543:$C$5037,$C$27:$D$5037,2,0)</f>
        <v>ERICA DE PAULA SILVA CRISPIM</v>
      </c>
      <c r="E544" s="177">
        <v>1006</v>
      </c>
      <c r="F544" s="178" t="str">
        <f>VLOOKUP($E544:$E$5037,'[1]PLANO DE APLICAÇÃO'!$A$4:$B$1020,2,0)</f>
        <v>CUIDADOR SOCIAL</v>
      </c>
      <c r="G544" s="179">
        <v>1</v>
      </c>
      <c r="H544" s="180" t="str">
        <f>IF(G544=1,'[1]ANEXO RP14'!$A$51,(IF(G544=2,'[1]ANEXO RP14'!$A$52,(IF(G544=3,'[1]ANEXO RP14'!$A$53,(IF(G544=4,'[1]ANEXO RP14'!$A$54,(IF(G544=5,'[1]ANEXO RP14'!$A$55,(IF(G544=6,'[1]ANEXO RP14'!$A$56,(IF(G544=7,'[1]ANEXO RP14'!$A$57,(IF(G544=8,'[1]ANEXO RP14'!$A$58,(IF(G544=9,'[1]ANEXO RP14'!$A$59,(IF(G544=10,'[1]ANEXO RP14'!$A$60,(IF(G544=11,'[1]ANEXO RP14'!$A$61,(IF(G544=12,'[1]ANEXO RP14'!$A$62,(IF(G544=13,'[1]ANEXO RP14'!$A$63,(IF(G544=14,'[1]ANEXO RP14'!$A$64,(IF(G544=15,'[1]ANEXO RP14'!$A$65,(IF(G544=16,'[1]ANEXO RP14'!$A$66," ")))))))))))))))))))))))))))))))</f>
        <v>Recursos humanos (5)</v>
      </c>
      <c r="I544" s="185">
        <v>490.78</v>
      </c>
      <c r="J544" s="182">
        <v>43696</v>
      </c>
      <c r="K544" s="183" t="s">
        <v>127</v>
      </c>
    </row>
    <row r="545" spans="1:11" s="131" customFormat="1" ht="41.25" customHeight="1" thickBot="1">
      <c r="A545" s="173">
        <v>43692</v>
      </c>
      <c r="B545" s="174" t="s">
        <v>139</v>
      </c>
      <c r="C545" s="175">
        <v>39284491843</v>
      </c>
      <c r="D545" s="176" t="str">
        <f>VLOOKUP($C544:$C$5037,$C$27:$D$5037,2,0)</f>
        <v>LARAIANI APARECIDA DE SOUZA BALAZS</v>
      </c>
      <c r="E545" s="177">
        <v>1006</v>
      </c>
      <c r="F545" s="178" t="str">
        <f>VLOOKUP($E545:$E$5037,'[1]PLANO DE APLICAÇÃO'!$A$4:$B$1020,2,0)</f>
        <v>CUIDADOR SOCIAL</v>
      </c>
      <c r="G545" s="179">
        <v>1</v>
      </c>
      <c r="H545" s="180" t="str">
        <f>IF(G545=1,'[1]ANEXO RP14'!$A$51,(IF(G545=2,'[1]ANEXO RP14'!$A$52,(IF(G545=3,'[1]ANEXO RP14'!$A$53,(IF(G545=4,'[1]ANEXO RP14'!$A$54,(IF(G545=5,'[1]ANEXO RP14'!$A$55,(IF(G545=6,'[1]ANEXO RP14'!$A$56,(IF(G545=7,'[1]ANEXO RP14'!$A$57,(IF(G545=8,'[1]ANEXO RP14'!$A$58,(IF(G545=9,'[1]ANEXO RP14'!$A$59,(IF(G545=10,'[1]ANEXO RP14'!$A$60,(IF(G545=11,'[1]ANEXO RP14'!$A$61,(IF(G545=12,'[1]ANEXO RP14'!$A$62,(IF(G545=13,'[1]ANEXO RP14'!$A$63,(IF(G545=14,'[1]ANEXO RP14'!$A$64,(IF(G545=15,'[1]ANEXO RP14'!$A$65,(IF(G545=16,'[1]ANEXO RP14'!$A$66," ")))))))))))))))))))))))))))))))</f>
        <v>Recursos humanos (5)</v>
      </c>
      <c r="I545" s="185">
        <v>490.78</v>
      </c>
      <c r="J545" s="182">
        <v>43696</v>
      </c>
      <c r="K545" s="183" t="s">
        <v>127</v>
      </c>
    </row>
    <row r="546" spans="1:11" s="131" customFormat="1" ht="41.25" customHeight="1" thickBot="1">
      <c r="A546" s="173">
        <v>43692</v>
      </c>
      <c r="B546" s="174" t="s">
        <v>139</v>
      </c>
      <c r="C546" s="175">
        <v>98467212500</v>
      </c>
      <c r="D546" s="176" t="str">
        <f>VLOOKUP($C545:$C$5037,$C$27:$D$5037,2,0)</f>
        <v>MARIUZETE SANTANA GOMES LEONARDO</v>
      </c>
      <c r="E546" s="177">
        <v>1006</v>
      </c>
      <c r="F546" s="178" t="str">
        <f>VLOOKUP($E546:$E$5037,'[1]PLANO DE APLICAÇÃO'!$A$4:$B$1020,2,0)</f>
        <v>CUIDADOR SOCIAL</v>
      </c>
      <c r="G546" s="179">
        <v>1</v>
      </c>
      <c r="H546" s="180" t="str">
        <f>IF(G546=1,'[1]ANEXO RP14'!$A$51,(IF(G546=2,'[1]ANEXO RP14'!$A$52,(IF(G546=3,'[1]ANEXO RP14'!$A$53,(IF(G546=4,'[1]ANEXO RP14'!$A$54,(IF(G546=5,'[1]ANEXO RP14'!$A$55,(IF(G546=6,'[1]ANEXO RP14'!$A$56,(IF(G546=7,'[1]ANEXO RP14'!$A$57,(IF(G546=8,'[1]ANEXO RP14'!$A$58,(IF(G546=9,'[1]ANEXO RP14'!$A$59,(IF(G546=10,'[1]ANEXO RP14'!$A$60,(IF(G546=11,'[1]ANEXO RP14'!$A$61,(IF(G546=12,'[1]ANEXO RP14'!$A$62,(IF(G546=13,'[1]ANEXO RP14'!$A$63,(IF(G546=14,'[1]ANEXO RP14'!$A$64,(IF(G546=15,'[1]ANEXO RP14'!$A$65,(IF(G546=16,'[1]ANEXO RP14'!$A$66," ")))))))))))))))))))))))))))))))</f>
        <v>Recursos humanos (5)</v>
      </c>
      <c r="I546" s="185">
        <v>490.78</v>
      </c>
      <c r="J546" s="182">
        <v>43696</v>
      </c>
      <c r="K546" s="183" t="s">
        <v>127</v>
      </c>
    </row>
    <row r="547" spans="1:11" s="131" customFormat="1" ht="41.25" customHeight="1" thickBot="1">
      <c r="A547" s="173">
        <v>43692</v>
      </c>
      <c r="B547" s="174" t="s">
        <v>139</v>
      </c>
      <c r="C547" s="175">
        <v>17538257845</v>
      </c>
      <c r="D547" s="176" t="str">
        <f>VLOOKUP($C546:$C$5037,$C$27:$D$5037,2,0)</f>
        <v>MARLI MENDONÇA</v>
      </c>
      <c r="E547" s="177">
        <v>1006</v>
      </c>
      <c r="F547" s="178" t="str">
        <f>VLOOKUP($E547:$E$5037,'[1]PLANO DE APLICAÇÃO'!$A$4:$B$1020,2,0)</f>
        <v>CUIDADOR SOCIAL</v>
      </c>
      <c r="G547" s="179">
        <v>1</v>
      </c>
      <c r="H547" s="180" t="str">
        <f>IF(G547=1,'[1]ANEXO RP14'!$A$51,(IF(G547=2,'[1]ANEXO RP14'!$A$52,(IF(G547=3,'[1]ANEXO RP14'!$A$53,(IF(G547=4,'[1]ANEXO RP14'!$A$54,(IF(G547=5,'[1]ANEXO RP14'!$A$55,(IF(G547=6,'[1]ANEXO RP14'!$A$56,(IF(G547=7,'[1]ANEXO RP14'!$A$57,(IF(G547=8,'[1]ANEXO RP14'!$A$58,(IF(G547=9,'[1]ANEXO RP14'!$A$59,(IF(G547=10,'[1]ANEXO RP14'!$A$60,(IF(G547=11,'[1]ANEXO RP14'!$A$61,(IF(G547=12,'[1]ANEXO RP14'!$A$62,(IF(G547=13,'[1]ANEXO RP14'!$A$63,(IF(G547=14,'[1]ANEXO RP14'!$A$64,(IF(G547=15,'[1]ANEXO RP14'!$A$65,(IF(G547=16,'[1]ANEXO RP14'!$A$66," ")))))))))))))))))))))))))))))))</f>
        <v>Recursos humanos (5)</v>
      </c>
      <c r="I547" s="185">
        <v>490.78</v>
      </c>
      <c r="J547" s="182">
        <v>43696</v>
      </c>
      <c r="K547" s="183" t="s">
        <v>127</v>
      </c>
    </row>
    <row r="548" spans="1:11" s="131" customFormat="1" ht="41.25" customHeight="1" thickBot="1">
      <c r="A548" s="173">
        <v>43692</v>
      </c>
      <c r="B548" s="174" t="s">
        <v>139</v>
      </c>
      <c r="C548" s="175">
        <v>6014818871</v>
      </c>
      <c r="D548" s="176" t="str">
        <f>VLOOKUP($C547:$C$5037,$C$27:$D$5037,2,0)</f>
        <v>MARIA DE LOURDES DOS SANTOS</v>
      </c>
      <c r="E548" s="177">
        <v>1009</v>
      </c>
      <c r="F548" s="178" t="str">
        <f>VLOOKUP($E548:$E$5037,'[1]PLANO DE APLICAÇÃO'!$A$4:$B$1020,2,0)</f>
        <v>LAVANDERIA</v>
      </c>
      <c r="G548" s="179">
        <v>1</v>
      </c>
      <c r="H548" s="180" t="str">
        <f>IF(G548=1,'[1]ANEXO RP14'!$A$51,(IF(G548=2,'[1]ANEXO RP14'!$A$52,(IF(G548=3,'[1]ANEXO RP14'!$A$53,(IF(G548=4,'[1]ANEXO RP14'!$A$54,(IF(G548=5,'[1]ANEXO RP14'!$A$55,(IF(G548=6,'[1]ANEXO RP14'!$A$56,(IF(G548=7,'[1]ANEXO RP14'!$A$57,(IF(G548=8,'[1]ANEXO RP14'!$A$58,(IF(G548=9,'[1]ANEXO RP14'!$A$59,(IF(G548=10,'[1]ANEXO RP14'!$A$60,(IF(G548=11,'[1]ANEXO RP14'!$A$61,(IF(G548=12,'[1]ANEXO RP14'!$A$62,(IF(G548=13,'[1]ANEXO RP14'!$A$63,(IF(G548=14,'[1]ANEXO RP14'!$A$64,(IF(G548=15,'[1]ANEXO RP14'!$A$65,(IF(G548=16,'[1]ANEXO RP14'!$A$66," ")))))))))))))))))))))))))))))))</f>
        <v>Recursos humanos (5)</v>
      </c>
      <c r="I548" s="185">
        <v>179.96</v>
      </c>
      <c r="J548" s="182">
        <v>43696</v>
      </c>
      <c r="K548" s="183" t="s">
        <v>127</v>
      </c>
    </row>
    <row r="549" spans="1:11" s="131" customFormat="1" ht="41.25" customHeight="1" thickBot="1">
      <c r="A549" s="173">
        <v>43692</v>
      </c>
      <c r="B549" s="174" t="s">
        <v>139</v>
      </c>
      <c r="C549" s="175">
        <v>32219947882</v>
      </c>
      <c r="D549" s="176" t="str">
        <f>VLOOKUP($C548:$C$5037,$C$27:$D$5037,2,0)</f>
        <v>MARIANA CRISTINA ALVES</v>
      </c>
      <c r="E549" s="177">
        <v>1006</v>
      </c>
      <c r="F549" s="178" t="str">
        <f>VLOOKUP($E549:$E$5037,'[1]PLANO DE APLICAÇÃO'!$A$4:$B$1020,2,0)</f>
        <v>CUIDADOR SOCIAL</v>
      </c>
      <c r="G549" s="179">
        <v>1</v>
      </c>
      <c r="H549" s="180" t="str">
        <f>IF(G549=1,'[1]ANEXO RP14'!$A$51,(IF(G549=2,'[1]ANEXO RP14'!$A$52,(IF(G549=3,'[1]ANEXO RP14'!$A$53,(IF(G549=4,'[1]ANEXO RP14'!$A$54,(IF(G549=5,'[1]ANEXO RP14'!$A$55,(IF(G549=6,'[1]ANEXO RP14'!$A$56,(IF(G549=7,'[1]ANEXO RP14'!$A$57,(IF(G549=8,'[1]ANEXO RP14'!$A$58,(IF(G549=9,'[1]ANEXO RP14'!$A$59,(IF(G549=10,'[1]ANEXO RP14'!$A$60,(IF(G549=11,'[1]ANEXO RP14'!$A$61,(IF(G549=12,'[1]ANEXO RP14'!$A$62,(IF(G549=13,'[1]ANEXO RP14'!$A$63,(IF(G549=14,'[1]ANEXO RP14'!$A$64,(IF(G549=15,'[1]ANEXO RP14'!$A$65,(IF(G549=16,'[1]ANEXO RP14'!$A$66," ")))))))))))))))))))))))))))))))</f>
        <v>Recursos humanos (5)</v>
      </c>
      <c r="I549" s="185">
        <v>490.78</v>
      </c>
      <c r="J549" s="182">
        <v>43696</v>
      </c>
      <c r="K549" s="183" t="s">
        <v>127</v>
      </c>
    </row>
    <row r="550" spans="1:11" s="131" customFormat="1" ht="41.25" customHeight="1" thickBot="1">
      <c r="A550" s="173">
        <v>43692</v>
      </c>
      <c r="B550" s="174" t="s">
        <v>139</v>
      </c>
      <c r="C550" s="175">
        <v>21268132829</v>
      </c>
      <c r="D550" s="176" t="str">
        <f>VLOOKUP($C549:$C$5037,$C$27:$D$5037,2,0)</f>
        <v>MIRIA RODRIGUES DE BRITO</v>
      </c>
      <c r="E550" s="177">
        <v>1006</v>
      </c>
      <c r="F550" s="178" t="str">
        <f>VLOOKUP($E550:$E$5037,'[1]PLANO DE APLICAÇÃO'!$A$4:$B$1020,2,0)</f>
        <v>CUIDADOR SOCIAL</v>
      </c>
      <c r="G550" s="179">
        <v>1</v>
      </c>
      <c r="H550" s="180" t="str">
        <f>IF(G550=1,'[1]ANEXO RP14'!$A$51,(IF(G550=2,'[1]ANEXO RP14'!$A$52,(IF(G550=3,'[1]ANEXO RP14'!$A$53,(IF(G550=4,'[1]ANEXO RP14'!$A$54,(IF(G550=5,'[1]ANEXO RP14'!$A$55,(IF(G550=6,'[1]ANEXO RP14'!$A$56,(IF(G550=7,'[1]ANEXO RP14'!$A$57,(IF(G550=8,'[1]ANEXO RP14'!$A$58,(IF(G550=9,'[1]ANEXO RP14'!$A$59,(IF(G550=10,'[1]ANEXO RP14'!$A$60,(IF(G550=11,'[1]ANEXO RP14'!$A$61,(IF(G550=12,'[1]ANEXO RP14'!$A$62,(IF(G550=13,'[1]ANEXO RP14'!$A$63,(IF(G550=14,'[1]ANEXO RP14'!$A$64,(IF(G550=15,'[1]ANEXO RP14'!$A$65,(IF(G550=16,'[1]ANEXO RP14'!$A$66," ")))))))))))))))))))))))))))))))</f>
        <v>Recursos humanos (5)</v>
      </c>
      <c r="I550" s="185">
        <v>490.78</v>
      </c>
      <c r="J550" s="182">
        <v>43696</v>
      </c>
      <c r="K550" s="183" t="s">
        <v>127</v>
      </c>
    </row>
    <row r="551" spans="1:11" s="131" customFormat="1" ht="41.25" customHeight="1" thickBot="1">
      <c r="A551" s="173">
        <v>43692</v>
      </c>
      <c r="B551" s="174" t="s">
        <v>139</v>
      </c>
      <c r="C551" s="175">
        <v>31023160854</v>
      </c>
      <c r="D551" s="176" t="str">
        <f>VLOOKUP($C550:$C$5037,$C$27:$D$5037,2,0)</f>
        <v>TATIANA IZABEL RANGEL THEODORO</v>
      </c>
      <c r="E551" s="177">
        <v>1006</v>
      </c>
      <c r="F551" s="178" t="str">
        <f>VLOOKUP($E551:$E$5037,'[1]PLANO DE APLICAÇÃO'!$A$4:$B$1020,2,0)</f>
        <v>CUIDADOR SOCIAL</v>
      </c>
      <c r="G551" s="179">
        <v>1</v>
      </c>
      <c r="H551" s="180" t="str">
        <f>IF(G551=1,'[1]ANEXO RP14'!$A$51,(IF(G551=2,'[1]ANEXO RP14'!$A$52,(IF(G551=3,'[1]ANEXO RP14'!$A$53,(IF(G551=4,'[1]ANEXO RP14'!$A$54,(IF(G551=5,'[1]ANEXO RP14'!$A$55,(IF(G551=6,'[1]ANEXO RP14'!$A$56,(IF(G551=7,'[1]ANEXO RP14'!$A$57,(IF(G551=8,'[1]ANEXO RP14'!$A$58,(IF(G551=9,'[1]ANEXO RP14'!$A$59,(IF(G551=10,'[1]ANEXO RP14'!$A$60,(IF(G551=11,'[1]ANEXO RP14'!$A$61,(IF(G551=12,'[1]ANEXO RP14'!$A$62,(IF(G551=13,'[1]ANEXO RP14'!$A$63,(IF(G551=14,'[1]ANEXO RP14'!$A$64,(IF(G551=15,'[1]ANEXO RP14'!$A$65,(IF(G551=16,'[1]ANEXO RP14'!$A$66," ")))))))))))))))))))))))))))))))</f>
        <v>Recursos humanos (5)</v>
      </c>
      <c r="I551" s="185">
        <v>490.78</v>
      </c>
      <c r="J551" s="182">
        <v>43696</v>
      </c>
      <c r="K551" s="183" t="s">
        <v>127</v>
      </c>
    </row>
    <row r="552" spans="1:11" s="131" customFormat="1" ht="41.25" customHeight="1" thickBot="1">
      <c r="A552" s="173">
        <v>43692</v>
      </c>
      <c r="B552" s="174" t="s">
        <v>139</v>
      </c>
      <c r="C552" s="175">
        <v>36444357829</v>
      </c>
      <c r="D552" s="176" t="s">
        <v>494</v>
      </c>
      <c r="E552" s="177">
        <v>1008</v>
      </c>
      <c r="F552" s="178" t="str">
        <f>VLOOKUP($E552:$E$5037,'[1]PLANO DE APLICAÇÃO'!$A$4:$B$1020,2,0)</f>
        <v>AUXILIAR DE LIMPEZA</v>
      </c>
      <c r="G552" s="179">
        <v>1</v>
      </c>
      <c r="H552" s="180" t="str">
        <f>IF(G552=1,'[1]ANEXO RP14'!$A$51,(IF(G552=2,'[1]ANEXO RP14'!$A$52,(IF(G552=3,'[1]ANEXO RP14'!$A$53,(IF(G552=4,'[1]ANEXO RP14'!$A$54,(IF(G552=5,'[1]ANEXO RP14'!$A$55,(IF(G552=6,'[1]ANEXO RP14'!$A$56,(IF(G552=7,'[1]ANEXO RP14'!$A$57,(IF(G552=8,'[1]ANEXO RP14'!$A$58,(IF(G552=9,'[1]ANEXO RP14'!$A$59,(IF(G552=10,'[1]ANEXO RP14'!$A$60,(IF(G552=11,'[1]ANEXO RP14'!$A$61,(IF(G552=12,'[1]ANEXO RP14'!$A$62,(IF(G552=13,'[1]ANEXO RP14'!$A$63,(IF(G552=14,'[1]ANEXO RP14'!$A$64,(IF(G552=15,'[1]ANEXO RP14'!$A$65,(IF(G552=16,'[1]ANEXO RP14'!$A$66," ")))))))))))))))))))))))))))))))</f>
        <v>Recursos humanos (5)</v>
      </c>
      <c r="I552" s="185">
        <v>490.78</v>
      </c>
      <c r="J552" s="182">
        <v>43696</v>
      </c>
      <c r="K552" s="183" t="s">
        <v>127</v>
      </c>
    </row>
    <row r="553" spans="1:11" s="131" customFormat="1" ht="41.25" customHeight="1" thickBot="1">
      <c r="A553" s="173">
        <v>43693</v>
      </c>
      <c r="B553" s="174" t="s">
        <v>495</v>
      </c>
      <c r="C553" s="175">
        <v>47961628000117</v>
      </c>
      <c r="D553" s="176" t="str">
        <f>VLOOKUP($C552:$C$5037,$C$27:$D$5037,2,0)</f>
        <v>EMPRESA SÃO JOSE LTDA</v>
      </c>
      <c r="E553" s="177">
        <v>2001</v>
      </c>
      <c r="F553" s="178" t="str">
        <f>VLOOKUP($E553:$E$5037,'[1]PLANO DE APLICAÇÃO'!$A$4:$B$1020,2,0)</f>
        <v>VALE TRANSPORTE</v>
      </c>
      <c r="G553" s="179">
        <v>1</v>
      </c>
      <c r="H553" s="180" t="str">
        <f>IF(G553=1,'[1]ANEXO RP14'!$A$51,(IF(G553=2,'[1]ANEXO RP14'!$A$52,(IF(G553=3,'[1]ANEXO RP14'!$A$53,(IF(G553=4,'[1]ANEXO RP14'!$A$54,(IF(G553=5,'[1]ANEXO RP14'!$A$55,(IF(G553=6,'[1]ANEXO RP14'!$A$56,(IF(G553=7,'[1]ANEXO RP14'!$A$57,(IF(G553=8,'[1]ANEXO RP14'!$A$58,(IF(G553=9,'[1]ANEXO RP14'!$A$59,(IF(G553=10,'[1]ANEXO RP14'!$A$60,(IF(G553=11,'[1]ANEXO RP14'!$A$61,(IF(G553=12,'[1]ANEXO RP14'!$A$62,(IF(G553=13,'[1]ANEXO RP14'!$A$63,(IF(G553=14,'[1]ANEXO RP14'!$A$64,(IF(G553=15,'[1]ANEXO RP14'!$A$65,(IF(G553=16,'[1]ANEXO RP14'!$A$66," ")))))))))))))))))))))))))))))))</f>
        <v>Recursos humanos (5)</v>
      </c>
      <c r="I553" s="185">
        <v>1308.56</v>
      </c>
      <c r="J553" s="182">
        <v>43696</v>
      </c>
      <c r="K553" s="183" t="s">
        <v>496</v>
      </c>
    </row>
    <row r="554" spans="1:11" s="131" customFormat="1" ht="41.25" customHeight="1" thickBot="1">
      <c r="A554" s="173">
        <v>43699</v>
      </c>
      <c r="B554" s="174" t="s">
        <v>204</v>
      </c>
      <c r="C554" s="175">
        <v>19829531600</v>
      </c>
      <c r="D554" s="176" t="str">
        <f>VLOOKUP($C553:$C$5037,$C$27:$D$5037,2,0)</f>
        <v>DONIZETE PATROCINIO DA COSTA</v>
      </c>
      <c r="E554" s="177">
        <v>1010</v>
      </c>
      <c r="F554" s="178" t="str">
        <f>VLOOKUP($E554:$E$5037,'[1]PLANO DE APLICAÇÃO'!$A$4:$B$1020,2,0)</f>
        <v>MOTORISTA</v>
      </c>
      <c r="G554" s="179">
        <v>1</v>
      </c>
      <c r="H554" s="180" t="str">
        <f>IF(G554=1,'[1]ANEXO RP14'!$A$51,(IF(G554=2,'[1]ANEXO RP14'!$A$52,(IF(G554=3,'[1]ANEXO RP14'!$A$53,(IF(G554=4,'[1]ANEXO RP14'!$A$54,(IF(G554=5,'[1]ANEXO RP14'!$A$55,(IF(G554=6,'[1]ANEXO RP14'!$A$56,(IF(G554=7,'[1]ANEXO RP14'!$A$57,(IF(G554=8,'[1]ANEXO RP14'!$A$58,(IF(G554=9,'[1]ANEXO RP14'!$A$59,(IF(G554=10,'[1]ANEXO RP14'!$A$60,(IF(G554=11,'[1]ANEXO RP14'!$A$61,(IF(G554=12,'[1]ANEXO RP14'!$A$62,(IF(G554=13,'[1]ANEXO RP14'!$A$63,(IF(G554=14,'[1]ANEXO RP14'!$A$64,(IF(G554=15,'[1]ANEXO RP14'!$A$65,(IF(G554=16,'[1]ANEXO RP14'!$A$66," ")))))))))))))))))))))))))))))))</f>
        <v>Recursos humanos (5)</v>
      </c>
      <c r="I554" s="185">
        <v>1422.51</v>
      </c>
      <c r="J554" s="182">
        <v>43696</v>
      </c>
      <c r="K554" s="183" t="s">
        <v>127</v>
      </c>
    </row>
    <row r="555" spans="1:11" s="131" customFormat="1" ht="41.25" customHeight="1" thickBot="1">
      <c r="A555" s="173">
        <v>43692</v>
      </c>
      <c r="B555" s="174" t="s">
        <v>204</v>
      </c>
      <c r="C555" s="175">
        <v>17538257845</v>
      </c>
      <c r="D555" s="176" t="str">
        <f>VLOOKUP($C554:$C$5037,$C$27:$D$5037,2,0)</f>
        <v>MARLI MENDONÇA</v>
      </c>
      <c r="E555" s="177">
        <v>1006</v>
      </c>
      <c r="F555" s="178" t="str">
        <f>VLOOKUP($E555:$E$5037,'[1]PLANO DE APLICAÇÃO'!$A$4:$B$1020,2,0)</f>
        <v>CUIDADOR SOCIAL</v>
      </c>
      <c r="G555" s="179">
        <v>1</v>
      </c>
      <c r="H555" s="180" t="str">
        <f>IF(G555=1,'[1]ANEXO RP14'!$A$51,(IF(G555=2,'[1]ANEXO RP14'!$A$52,(IF(G555=3,'[1]ANEXO RP14'!$A$53,(IF(G555=4,'[1]ANEXO RP14'!$A$54,(IF(G555=5,'[1]ANEXO RP14'!$A$55,(IF(G555=6,'[1]ANEXO RP14'!$A$56,(IF(G555=7,'[1]ANEXO RP14'!$A$57,(IF(G555=8,'[1]ANEXO RP14'!$A$58,(IF(G555=9,'[1]ANEXO RP14'!$A$59,(IF(G555=10,'[1]ANEXO RP14'!$A$60,(IF(G555=11,'[1]ANEXO RP14'!$A$61,(IF(G555=12,'[1]ANEXO RP14'!$A$62,(IF(G555=13,'[1]ANEXO RP14'!$A$63,(IF(G555=14,'[1]ANEXO RP14'!$A$64,(IF(G555=15,'[1]ANEXO RP14'!$A$65,(IF(G555=16,'[1]ANEXO RP14'!$A$66," ")))))))))))))))))))))))))))))))</f>
        <v>Recursos humanos (5)</v>
      </c>
      <c r="I555" s="185">
        <v>1751.14</v>
      </c>
      <c r="J555" s="182">
        <v>43696</v>
      </c>
      <c r="K555" s="183" t="s">
        <v>127</v>
      </c>
    </row>
    <row r="556" spans="1:11" s="131" customFormat="1" ht="41.25" customHeight="1" thickBot="1">
      <c r="A556" s="173">
        <v>43692</v>
      </c>
      <c r="B556" s="174" t="s">
        <v>204</v>
      </c>
      <c r="C556" s="175">
        <v>32219947882</v>
      </c>
      <c r="D556" s="176" t="str">
        <f>VLOOKUP($C555:$C$5037,$C$27:$D$5037,2,0)</f>
        <v>MARIANA CRISTINA ALVES</v>
      </c>
      <c r="E556" s="177">
        <v>1006</v>
      </c>
      <c r="F556" s="178" t="str">
        <f>VLOOKUP($E556:$E$5037,'[1]PLANO DE APLICAÇÃO'!$A$4:$B$1020,2,0)</f>
        <v>CUIDADOR SOCIAL</v>
      </c>
      <c r="G556" s="179">
        <v>1</v>
      </c>
      <c r="H556" s="180" t="str">
        <f>IF(G556=1,'[1]ANEXO RP14'!$A$51,(IF(G556=2,'[1]ANEXO RP14'!$A$52,(IF(G556=3,'[1]ANEXO RP14'!$A$53,(IF(G556=4,'[1]ANEXO RP14'!$A$54,(IF(G556=5,'[1]ANEXO RP14'!$A$55,(IF(G556=6,'[1]ANEXO RP14'!$A$56,(IF(G556=7,'[1]ANEXO RP14'!$A$57,(IF(G556=8,'[1]ANEXO RP14'!$A$58,(IF(G556=9,'[1]ANEXO RP14'!$A$59,(IF(G556=10,'[1]ANEXO RP14'!$A$60,(IF(G556=11,'[1]ANEXO RP14'!$A$61,(IF(G556=12,'[1]ANEXO RP14'!$A$62,(IF(G556=13,'[1]ANEXO RP14'!$A$63,(IF(G556=14,'[1]ANEXO RP14'!$A$64,(IF(G556=15,'[1]ANEXO RP14'!$A$65,(IF(G556=16,'[1]ANEXO RP14'!$A$66," ")))))))))))))))))))))))))))))))</f>
        <v>Recursos humanos (5)</v>
      </c>
      <c r="I556" s="185">
        <v>598.62</v>
      </c>
      <c r="J556" s="182">
        <v>43696</v>
      </c>
      <c r="K556" s="183" t="s">
        <v>127</v>
      </c>
    </row>
    <row r="557" spans="1:11" s="131" customFormat="1" ht="41.25" customHeight="1" thickBot="1">
      <c r="A557" s="173">
        <v>43708</v>
      </c>
      <c r="B557" s="174" t="s">
        <v>212</v>
      </c>
      <c r="C557" s="175" t="s">
        <v>167</v>
      </c>
      <c r="D557" s="176" t="s">
        <v>213</v>
      </c>
      <c r="E557" s="177">
        <v>1011</v>
      </c>
      <c r="F557" s="178" t="str">
        <f>VLOOKUP($E557:$E$5037,'[1]PLANO DE APLICAÇÃO'!$A$4:$B$1020,2,0)</f>
        <v xml:space="preserve">ENCARGOS GERAIS </v>
      </c>
      <c r="G557" s="179">
        <v>1</v>
      </c>
      <c r="H557" s="180" t="str">
        <f>IF(G557=1,'[1]ANEXO RP14'!$A$51,(IF(G557=2,'[1]ANEXO RP14'!$A$52,(IF(G557=3,'[1]ANEXO RP14'!$A$53,(IF(G557=4,'[1]ANEXO RP14'!$A$54,(IF(G557=5,'[1]ANEXO RP14'!$A$55,(IF(G557=6,'[1]ANEXO RP14'!$A$56,(IF(G557=7,'[1]ANEXO RP14'!$A$57,(IF(G557=8,'[1]ANEXO RP14'!$A$58,(IF(G557=9,'[1]ANEXO RP14'!$A$59,(IF(G557=10,'[1]ANEXO RP14'!$A$60,(IF(G557=11,'[1]ANEXO RP14'!$A$61,(IF(G557=12,'[1]ANEXO RP14'!$A$62,(IF(G557=13,'[1]ANEXO RP14'!$A$63,(IF(G557=14,'[1]ANEXO RP14'!$A$64,(IF(G557=15,'[1]ANEXO RP14'!$A$65,(IF(G557=16,'[1]ANEXO RP14'!$A$66," ")))))))))))))))))))))))))))))))</f>
        <v>Recursos humanos (5)</v>
      </c>
      <c r="I557" s="185">
        <v>365.52</v>
      </c>
      <c r="J557" s="182">
        <v>43696</v>
      </c>
      <c r="K557" s="183" t="s">
        <v>497</v>
      </c>
    </row>
    <row r="558" spans="1:11" s="131" customFormat="1" ht="41.25" customHeight="1" thickBot="1">
      <c r="A558" s="173">
        <v>43708</v>
      </c>
      <c r="B558" s="174" t="s">
        <v>139</v>
      </c>
      <c r="C558" s="184">
        <v>35178367880</v>
      </c>
      <c r="D558" s="176" t="str">
        <f>VLOOKUP($C557:$C$5037,$C$27:$D$5037,2,0)</f>
        <v>ADRIANA FERREIRA DA SILVA</v>
      </c>
      <c r="E558" s="177">
        <v>1006</v>
      </c>
      <c r="F558" s="178" t="str">
        <f>VLOOKUP($E558:$E$5037,'[1]PLANO DE APLICAÇÃO'!$A$4:$B$1020,2,0)</f>
        <v>CUIDADOR SOCIAL</v>
      </c>
      <c r="G558" s="179">
        <v>1</v>
      </c>
      <c r="H558" s="180" t="str">
        <f>IF(G558=1,'[1]ANEXO RP14'!$A$51,(IF(G558=2,'[1]ANEXO RP14'!$A$52,(IF(G558=3,'[1]ANEXO RP14'!$A$53,(IF(G558=4,'[1]ANEXO RP14'!$A$54,(IF(G558=5,'[1]ANEXO RP14'!$A$55,(IF(G558=6,'[1]ANEXO RP14'!$A$56,(IF(G558=7,'[1]ANEXO RP14'!$A$57,(IF(G558=8,'[1]ANEXO RP14'!$A$58,(IF(G558=9,'[1]ANEXO RP14'!$A$59,(IF(G558=10,'[1]ANEXO RP14'!$A$60,(IF(G558=11,'[1]ANEXO RP14'!$A$61,(IF(G558=12,'[1]ANEXO RP14'!$A$62,(IF(G558=13,'[1]ANEXO RP14'!$A$63,(IF(G558=14,'[1]ANEXO RP14'!$A$64,(IF(G558=15,'[1]ANEXO RP14'!$A$65,(IF(G558=16,'[1]ANEXO RP14'!$A$66," ")))))))))))))))))))))))))))))))</f>
        <v>Recursos humanos (5)</v>
      </c>
      <c r="I558" s="185">
        <v>811.67</v>
      </c>
      <c r="J558" s="182">
        <v>43714</v>
      </c>
      <c r="K558" s="183" t="s">
        <v>127</v>
      </c>
    </row>
    <row r="559" spans="1:11" s="131" customFormat="1" ht="41.25" customHeight="1" thickBot="1">
      <c r="A559" s="173">
        <v>43708</v>
      </c>
      <c r="B559" s="174" t="s">
        <v>139</v>
      </c>
      <c r="C559" s="175">
        <v>3508810577</v>
      </c>
      <c r="D559" s="176" t="str">
        <f>VLOOKUP($C558:$C$5037,$C$27:$D$5037,2,0)</f>
        <v>ANA PAULA MACHADO DOS SANTOS</v>
      </c>
      <c r="E559" s="177">
        <v>1006</v>
      </c>
      <c r="F559" s="178" t="str">
        <f>VLOOKUP($E559:$E$5037,'[1]PLANO DE APLICAÇÃO'!$A$4:$B$1020,2,0)</f>
        <v>CUIDADOR SOCIAL</v>
      </c>
      <c r="G559" s="179">
        <v>1</v>
      </c>
      <c r="H559" s="180" t="str">
        <f>IF(G559=1,'[1]ANEXO RP14'!$A$51,(IF(G559=2,'[1]ANEXO RP14'!$A$52,(IF(G559=3,'[1]ANEXO RP14'!$A$53,(IF(G559=4,'[1]ANEXO RP14'!$A$54,(IF(G559=5,'[1]ANEXO RP14'!$A$55,(IF(G559=6,'[1]ANEXO RP14'!$A$56,(IF(G559=7,'[1]ANEXO RP14'!$A$57,(IF(G559=8,'[1]ANEXO RP14'!$A$58,(IF(G559=9,'[1]ANEXO RP14'!$A$59,(IF(G559=10,'[1]ANEXO RP14'!$A$60,(IF(G559=11,'[1]ANEXO RP14'!$A$61,(IF(G559=12,'[1]ANEXO RP14'!$A$62,(IF(G559=13,'[1]ANEXO RP14'!$A$63,(IF(G559=14,'[1]ANEXO RP14'!$A$64,(IF(G559=15,'[1]ANEXO RP14'!$A$65,(IF(G559=16,'[1]ANEXO RP14'!$A$66," ")))))))))))))))))))))))))))))))</f>
        <v>Recursos humanos (5)</v>
      </c>
      <c r="I559" s="185">
        <v>728.34</v>
      </c>
      <c r="J559" s="182">
        <v>43714</v>
      </c>
      <c r="K559" s="183" t="s">
        <v>127</v>
      </c>
    </row>
    <row r="560" spans="1:11" s="131" customFormat="1" ht="41.25" customHeight="1" thickBot="1">
      <c r="A560" s="173">
        <v>43708</v>
      </c>
      <c r="B560" s="174" t="s">
        <v>139</v>
      </c>
      <c r="C560" s="184">
        <v>31137795883</v>
      </c>
      <c r="D560" s="176" t="str">
        <f>VLOOKUP($C559:$C$5037,$C$27:$D$5037,2,0)</f>
        <v>ANA PAULA MARCOLINO</v>
      </c>
      <c r="E560" s="177">
        <v>1006</v>
      </c>
      <c r="F560" s="178" t="str">
        <f>VLOOKUP($E560:$E$5037,'[1]PLANO DE APLICAÇÃO'!$A$4:$B$1020,2,0)</f>
        <v>CUIDADOR SOCIAL</v>
      </c>
      <c r="G560" s="179">
        <v>1</v>
      </c>
      <c r="H560" s="180" t="str">
        <f>IF(G560=1,'[1]ANEXO RP14'!$A$51,(IF(G560=2,'[1]ANEXO RP14'!$A$52,(IF(G560=3,'[1]ANEXO RP14'!$A$53,(IF(G560=4,'[1]ANEXO RP14'!$A$54,(IF(G560=5,'[1]ANEXO RP14'!$A$55,(IF(G560=6,'[1]ANEXO RP14'!$A$56,(IF(G560=7,'[1]ANEXO RP14'!$A$57,(IF(G560=8,'[1]ANEXO RP14'!$A$58,(IF(G560=9,'[1]ANEXO RP14'!$A$59,(IF(G560=10,'[1]ANEXO RP14'!$A$60,(IF(G560=11,'[1]ANEXO RP14'!$A$61,(IF(G560=12,'[1]ANEXO RP14'!$A$62,(IF(G560=13,'[1]ANEXO RP14'!$A$63,(IF(G560=14,'[1]ANEXO RP14'!$A$64,(IF(G560=15,'[1]ANEXO RP14'!$A$65,(IF(G560=16,'[1]ANEXO RP14'!$A$66," ")))))))))))))))))))))))))))))))</f>
        <v>Recursos humanos (5)</v>
      </c>
      <c r="I560" s="185">
        <v>1250.1199999999999</v>
      </c>
      <c r="J560" s="182">
        <v>43714</v>
      </c>
      <c r="K560" s="183" t="s">
        <v>127</v>
      </c>
    </row>
    <row r="561" spans="1:11" s="131" customFormat="1" ht="41.25" customHeight="1" thickBot="1">
      <c r="A561" s="173">
        <v>43708</v>
      </c>
      <c r="B561" s="174" t="s">
        <v>139</v>
      </c>
      <c r="C561" s="175">
        <v>4115424516</v>
      </c>
      <c r="D561" s="176" t="str">
        <f>VLOOKUP($C560:$C$5037,$C$27:$D$5037,2,0)</f>
        <v>ANA ZELIA SANTOS SILVA</v>
      </c>
      <c r="E561" s="177">
        <v>1008</v>
      </c>
      <c r="F561" s="178" t="str">
        <f>VLOOKUP($E561:$E$5037,'[1]PLANO DE APLICAÇÃO'!$A$4:$B$1020,2,0)</f>
        <v>AUXILIAR DE LIMPEZA</v>
      </c>
      <c r="G561" s="179">
        <v>1</v>
      </c>
      <c r="H561" s="180" t="str">
        <f>IF(G561=1,'[1]ANEXO RP14'!$A$51,(IF(G561=2,'[1]ANEXO RP14'!$A$52,(IF(G561=3,'[1]ANEXO RP14'!$A$53,(IF(G561=4,'[1]ANEXO RP14'!$A$54,(IF(G561=5,'[1]ANEXO RP14'!$A$55,(IF(G561=6,'[1]ANEXO RP14'!$A$56,(IF(G561=7,'[1]ANEXO RP14'!$A$57,(IF(G561=8,'[1]ANEXO RP14'!$A$58,(IF(G561=9,'[1]ANEXO RP14'!$A$59,(IF(G561=10,'[1]ANEXO RP14'!$A$60,(IF(G561=11,'[1]ANEXO RP14'!$A$61,(IF(G561=12,'[1]ANEXO RP14'!$A$62,(IF(G561=13,'[1]ANEXO RP14'!$A$63,(IF(G561=14,'[1]ANEXO RP14'!$A$64,(IF(G561=15,'[1]ANEXO RP14'!$A$65,(IF(G561=16,'[1]ANEXO RP14'!$A$66," ")))))))))))))))))))))))))))))))</f>
        <v>Recursos humanos (5)</v>
      </c>
      <c r="I561" s="185">
        <v>1312.45</v>
      </c>
      <c r="J561" s="182">
        <v>43714</v>
      </c>
      <c r="K561" s="183" t="s">
        <v>127</v>
      </c>
    </row>
    <row r="562" spans="1:11" s="131" customFormat="1" ht="41.25" customHeight="1" thickBot="1">
      <c r="A562" s="173">
        <v>43708</v>
      </c>
      <c r="B562" s="174" t="s">
        <v>139</v>
      </c>
      <c r="C562" s="175">
        <v>14833799812</v>
      </c>
      <c r="D562" s="176" t="str">
        <f>VLOOKUP($C561:$C$5037,$C$27:$D$5037,2,0)</f>
        <v>ANGELA MARIA DE MOURA</v>
      </c>
      <c r="E562" s="177">
        <v>1006</v>
      </c>
      <c r="F562" s="178" t="str">
        <f>VLOOKUP($E562:$E$5037,'[1]PLANO DE APLICAÇÃO'!$A$4:$B$1020,2,0)</f>
        <v>CUIDADOR SOCIAL</v>
      </c>
      <c r="G562" s="179">
        <v>1</v>
      </c>
      <c r="H562" s="180" t="str">
        <f>IF(G562=1,'[1]ANEXO RP14'!$A$51,(IF(G562=2,'[1]ANEXO RP14'!$A$52,(IF(G562=3,'[1]ANEXO RP14'!$A$53,(IF(G562=4,'[1]ANEXO RP14'!$A$54,(IF(G562=5,'[1]ANEXO RP14'!$A$55,(IF(G562=6,'[1]ANEXO RP14'!$A$56,(IF(G562=7,'[1]ANEXO RP14'!$A$57,(IF(G562=8,'[1]ANEXO RP14'!$A$58,(IF(G562=9,'[1]ANEXO RP14'!$A$59,(IF(G562=10,'[1]ANEXO RP14'!$A$60,(IF(G562=11,'[1]ANEXO RP14'!$A$61,(IF(G562=12,'[1]ANEXO RP14'!$A$62,(IF(G562=13,'[1]ANEXO RP14'!$A$63,(IF(G562=14,'[1]ANEXO RP14'!$A$64,(IF(G562=15,'[1]ANEXO RP14'!$A$65,(IF(G562=16,'[1]ANEXO RP14'!$A$66," ")))))))))))))))))))))))))))))))</f>
        <v>Recursos humanos (5)</v>
      </c>
      <c r="I562" s="185">
        <v>901.98</v>
      </c>
      <c r="J562" s="182">
        <v>43714</v>
      </c>
      <c r="K562" s="183" t="s">
        <v>127</v>
      </c>
    </row>
    <row r="563" spans="1:11" s="131" customFormat="1" ht="41.25" customHeight="1" thickBot="1">
      <c r="A563" s="173">
        <v>43708</v>
      </c>
      <c r="B563" s="174" t="s">
        <v>139</v>
      </c>
      <c r="C563" s="175">
        <v>33313773842</v>
      </c>
      <c r="D563" s="176" t="str">
        <f>VLOOKUP($C562:$C$5037,$C$27:$D$5037,2,0)</f>
        <v>CARLA MARIA ALVARENGA</v>
      </c>
      <c r="E563" s="177">
        <v>1005</v>
      </c>
      <c r="F563" s="178" t="str">
        <f>VLOOKUP($E563:$E$5037,'[1]PLANO DE APLICAÇÃO'!$A$4:$B$1020,2,0)</f>
        <v>AUXILIAR ADMINISTRATIVO</v>
      </c>
      <c r="G563" s="179">
        <v>1</v>
      </c>
      <c r="H563" s="180" t="str">
        <f>IF(G563=1,'[1]ANEXO RP14'!$A$51,(IF(G563=2,'[1]ANEXO RP14'!$A$52,(IF(G563=3,'[1]ANEXO RP14'!$A$53,(IF(G563=4,'[1]ANEXO RP14'!$A$54,(IF(G563=5,'[1]ANEXO RP14'!$A$55,(IF(G563=6,'[1]ANEXO RP14'!$A$56,(IF(G563=7,'[1]ANEXO RP14'!$A$57,(IF(G563=8,'[1]ANEXO RP14'!$A$58,(IF(G563=9,'[1]ANEXO RP14'!$A$59,(IF(G563=10,'[1]ANEXO RP14'!$A$60,(IF(G563=11,'[1]ANEXO RP14'!$A$61,(IF(G563=12,'[1]ANEXO RP14'!$A$62,(IF(G563=13,'[1]ANEXO RP14'!$A$63,(IF(G563=14,'[1]ANEXO RP14'!$A$64,(IF(G563=15,'[1]ANEXO RP14'!$A$65,(IF(G563=16,'[1]ANEXO RP14'!$A$66," ")))))))))))))))))))))))))))))))</f>
        <v>Recursos humanos (5)</v>
      </c>
      <c r="I563" s="185">
        <v>1499.89</v>
      </c>
      <c r="J563" s="182">
        <v>43714</v>
      </c>
      <c r="K563" s="183" t="s">
        <v>127</v>
      </c>
    </row>
    <row r="564" spans="1:11" s="131" customFormat="1" ht="41.25" customHeight="1" thickBot="1">
      <c r="A564" s="173">
        <v>43708</v>
      </c>
      <c r="B564" s="174" t="s">
        <v>139</v>
      </c>
      <c r="C564" s="175">
        <v>34222681890</v>
      </c>
      <c r="D564" s="176" t="str">
        <f>VLOOKUP($C563:$C$5037,$C$27:$D$5037,2,0)</f>
        <v>DARCIELA KAIZER</v>
      </c>
      <c r="E564" s="177">
        <v>1006</v>
      </c>
      <c r="F564" s="178" t="str">
        <f>VLOOKUP($E564:$E$5037,'[1]PLANO DE APLICAÇÃO'!$A$4:$B$1020,2,0)</f>
        <v>CUIDADOR SOCIAL</v>
      </c>
      <c r="G564" s="179">
        <v>1</v>
      </c>
      <c r="H564" s="180" t="str">
        <f>IF(G564=1,'[1]ANEXO RP14'!$A$51,(IF(G564=2,'[1]ANEXO RP14'!$A$52,(IF(G564=3,'[1]ANEXO RP14'!$A$53,(IF(G564=4,'[1]ANEXO RP14'!$A$54,(IF(G564=5,'[1]ANEXO RP14'!$A$55,(IF(G564=6,'[1]ANEXO RP14'!$A$56,(IF(G564=7,'[1]ANEXO RP14'!$A$57,(IF(G564=8,'[1]ANEXO RP14'!$A$58,(IF(G564=9,'[1]ANEXO RP14'!$A$59,(IF(G564=10,'[1]ANEXO RP14'!$A$60,(IF(G564=11,'[1]ANEXO RP14'!$A$61,(IF(G564=12,'[1]ANEXO RP14'!$A$62,(IF(G564=13,'[1]ANEXO RP14'!$A$63,(IF(G564=14,'[1]ANEXO RP14'!$A$64,(IF(G564=15,'[1]ANEXO RP14'!$A$65,(IF(G564=16,'[1]ANEXO RP14'!$A$66," ")))))))))))))))))))))))))))))))</f>
        <v>Recursos humanos (5)</v>
      </c>
      <c r="I564" s="185">
        <v>1006.39</v>
      </c>
      <c r="J564" s="182">
        <v>43714</v>
      </c>
      <c r="K564" s="183" t="s">
        <v>127</v>
      </c>
    </row>
    <row r="565" spans="1:11" s="131" customFormat="1" ht="41.25" customHeight="1" thickBot="1">
      <c r="A565" s="173">
        <v>43708</v>
      </c>
      <c r="B565" s="174" t="s">
        <v>139</v>
      </c>
      <c r="C565" s="175">
        <v>19829531600</v>
      </c>
      <c r="D565" s="176" t="str">
        <f>VLOOKUP($C564:$C$5037,$C$27:$D$5037,2,0)</f>
        <v>DONIZETE PATROCINIO DA COSTA</v>
      </c>
      <c r="E565" s="177">
        <v>1010</v>
      </c>
      <c r="F565" s="178" t="str">
        <f>VLOOKUP($E565:$E$5037,'[1]PLANO DE APLICAÇÃO'!$A$4:$B$1020,2,0)</f>
        <v>MOTORISTA</v>
      </c>
      <c r="G565" s="179">
        <v>1</v>
      </c>
      <c r="H565" s="180" t="str">
        <f>IF(G565=1,'[1]ANEXO RP14'!$A$51,(IF(G565=2,'[1]ANEXO RP14'!$A$52,(IF(G565=3,'[1]ANEXO RP14'!$A$53,(IF(G565=4,'[1]ANEXO RP14'!$A$54,(IF(G565=5,'[1]ANEXO RP14'!$A$55,(IF(G565=6,'[1]ANEXO RP14'!$A$56,(IF(G565=7,'[1]ANEXO RP14'!$A$57,(IF(G565=8,'[1]ANEXO RP14'!$A$58,(IF(G565=9,'[1]ANEXO RP14'!$A$59,(IF(G565=10,'[1]ANEXO RP14'!$A$60,(IF(G565=11,'[1]ANEXO RP14'!$A$61,(IF(G565=12,'[1]ANEXO RP14'!$A$62,(IF(G565=13,'[1]ANEXO RP14'!$A$63,(IF(G565=14,'[1]ANEXO RP14'!$A$64,(IF(G565=15,'[1]ANEXO RP14'!$A$65,(IF(G565=16,'[1]ANEXO RP14'!$A$66," ")))))))))))))))))))))))))))))))</f>
        <v>Recursos humanos (5)</v>
      </c>
      <c r="I565" s="185">
        <v>1752.63</v>
      </c>
      <c r="J565" s="182">
        <v>43714</v>
      </c>
      <c r="K565" s="183" t="s">
        <v>127</v>
      </c>
    </row>
    <row r="566" spans="1:11" s="131" customFormat="1" ht="41.25" customHeight="1" thickBot="1">
      <c r="A566" s="173">
        <v>43708</v>
      </c>
      <c r="B566" s="174" t="s">
        <v>139</v>
      </c>
      <c r="C566" s="175">
        <v>36239768812</v>
      </c>
      <c r="D566" s="176" t="str">
        <f>VLOOKUP($C565:$C$5037,$C$27:$D$5037,2,0)</f>
        <v>DRIELY CRISTINA DE ARAUJO SOUZA</v>
      </c>
      <c r="E566" s="177">
        <v>1006</v>
      </c>
      <c r="F566" s="178" t="str">
        <f>VLOOKUP($E566:$E$5037,'[1]PLANO DE APLICAÇÃO'!$A$4:$B$1020,2,0)</f>
        <v>CUIDADOR SOCIAL</v>
      </c>
      <c r="G566" s="179">
        <v>1</v>
      </c>
      <c r="H566" s="180" t="str">
        <f>IF(G566=1,'[1]ANEXO RP14'!$A$51,(IF(G566=2,'[1]ANEXO RP14'!$A$52,(IF(G566=3,'[1]ANEXO RP14'!$A$53,(IF(G566=4,'[1]ANEXO RP14'!$A$54,(IF(G566=5,'[1]ANEXO RP14'!$A$55,(IF(G566=6,'[1]ANEXO RP14'!$A$56,(IF(G566=7,'[1]ANEXO RP14'!$A$57,(IF(G566=8,'[1]ANEXO RP14'!$A$58,(IF(G566=9,'[1]ANEXO RP14'!$A$59,(IF(G566=10,'[1]ANEXO RP14'!$A$60,(IF(G566=11,'[1]ANEXO RP14'!$A$61,(IF(G566=12,'[1]ANEXO RP14'!$A$62,(IF(G566=13,'[1]ANEXO RP14'!$A$63,(IF(G566=14,'[1]ANEXO RP14'!$A$64,(IF(G566=15,'[1]ANEXO RP14'!$A$65,(IF(G566=16,'[1]ANEXO RP14'!$A$66," ")))))))))))))))))))))))))))))))</f>
        <v>Recursos humanos (5)</v>
      </c>
      <c r="I566" s="185">
        <v>806.67</v>
      </c>
      <c r="J566" s="182">
        <v>43714</v>
      </c>
      <c r="K566" s="183" t="s">
        <v>127</v>
      </c>
    </row>
    <row r="567" spans="1:11" s="131" customFormat="1" ht="41.25" customHeight="1" thickBot="1">
      <c r="A567" s="173">
        <v>43708</v>
      </c>
      <c r="B567" s="174" t="s">
        <v>139</v>
      </c>
      <c r="C567" s="175">
        <v>22555165860</v>
      </c>
      <c r="D567" s="176" t="str">
        <f>VLOOKUP($C566:$C$5037,$C$27:$D$5037,2,0)</f>
        <v>EDNEA NUNES SILVA</v>
      </c>
      <c r="E567" s="177">
        <v>1009</v>
      </c>
      <c r="F567" s="178" t="str">
        <f>VLOOKUP($E567:$E$5037,'[1]PLANO DE APLICAÇÃO'!$A$4:$B$1020,2,0)</f>
        <v>LAVANDERIA</v>
      </c>
      <c r="G567" s="179">
        <v>1</v>
      </c>
      <c r="H567" s="180" t="str">
        <f>IF(G567=1,'[1]ANEXO RP14'!$A$51,(IF(G567=2,'[1]ANEXO RP14'!$A$52,(IF(G567=3,'[1]ANEXO RP14'!$A$53,(IF(G567=4,'[1]ANEXO RP14'!$A$54,(IF(G567=5,'[1]ANEXO RP14'!$A$55,(IF(G567=6,'[1]ANEXO RP14'!$A$56,(IF(G567=7,'[1]ANEXO RP14'!$A$57,(IF(G567=8,'[1]ANEXO RP14'!$A$58,(IF(G567=9,'[1]ANEXO RP14'!$A$59,(IF(G567=10,'[1]ANEXO RP14'!$A$60,(IF(G567=11,'[1]ANEXO RP14'!$A$61,(IF(G567=12,'[1]ANEXO RP14'!$A$62,(IF(G567=13,'[1]ANEXO RP14'!$A$63,(IF(G567=14,'[1]ANEXO RP14'!$A$64,(IF(G567=15,'[1]ANEXO RP14'!$A$65,(IF(G567=16,'[1]ANEXO RP14'!$A$66," ")))))))))))))))))))))))))))))))</f>
        <v>Recursos humanos (5)</v>
      </c>
      <c r="I567" s="185">
        <v>655.84</v>
      </c>
      <c r="J567" s="182">
        <v>43714</v>
      </c>
      <c r="K567" s="183" t="s">
        <v>127</v>
      </c>
    </row>
    <row r="568" spans="1:11" s="131" customFormat="1" ht="41.25" customHeight="1" thickBot="1">
      <c r="A568" s="173">
        <v>43708</v>
      </c>
      <c r="B568" s="174" t="s">
        <v>139</v>
      </c>
      <c r="C568" s="175">
        <v>26257105862</v>
      </c>
      <c r="D568" s="176" t="str">
        <f>VLOOKUP($C567:$C$5037,$C$27:$D$5037,2,0)</f>
        <v>EDMA APARECIDA DIAS BERNABE</v>
      </c>
      <c r="E568" s="177">
        <v>1008</v>
      </c>
      <c r="F568" s="178" t="str">
        <f>VLOOKUP($E568:$E$5037,'[1]PLANO DE APLICAÇÃO'!$A$4:$B$1020,2,0)</f>
        <v>AUXILIAR DE LIMPEZA</v>
      </c>
      <c r="G568" s="179">
        <v>1</v>
      </c>
      <c r="H568" s="180" t="str">
        <f>IF(G568=1,'[1]ANEXO RP14'!$A$51,(IF(G568=2,'[1]ANEXO RP14'!$A$52,(IF(G568=3,'[1]ANEXO RP14'!$A$53,(IF(G568=4,'[1]ANEXO RP14'!$A$54,(IF(G568=5,'[1]ANEXO RP14'!$A$55,(IF(G568=6,'[1]ANEXO RP14'!$A$56,(IF(G568=7,'[1]ANEXO RP14'!$A$57,(IF(G568=8,'[1]ANEXO RP14'!$A$58,(IF(G568=9,'[1]ANEXO RP14'!$A$59,(IF(G568=10,'[1]ANEXO RP14'!$A$60,(IF(G568=11,'[1]ANEXO RP14'!$A$61,(IF(G568=12,'[1]ANEXO RP14'!$A$62,(IF(G568=13,'[1]ANEXO RP14'!$A$63,(IF(G568=14,'[1]ANEXO RP14'!$A$64,(IF(G568=15,'[1]ANEXO RP14'!$A$65,(IF(G568=16,'[1]ANEXO RP14'!$A$66," ")))))))))))))))))))))))))))))))</f>
        <v>Recursos humanos (5)</v>
      </c>
      <c r="I568" s="185">
        <v>996.31</v>
      </c>
      <c r="J568" s="182">
        <v>43714</v>
      </c>
      <c r="K568" s="183" t="s">
        <v>127</v>
      </c>
    </row>
    <row r="569" spans="1:11" s="131" customFormat="1" ht="41.25" customHeight="1" thickBot="1">
      <c r="A569" s="173">
        <v>43708</v>
      </c>
      <c r="B569" s="174" t="s">
        <v>139</v>
      </c>
      <c r="C569" s="175">
        <v>14452577857</v>
      </c>
      <c r="D569" s="176" t="str">
        <f>VLOOKUP($C568:$C$5037,$C$27:$D$5037,2,0)</f>
        <v>ELAINE FARIA DA SILVA ASSIS</v>
      </c>
      <c r="E569" s="177">
        <v>1007</v>
      </c>
      <c r="F569" s="178" t="str">
        <f>VLOOKUP($E569:$E$5037,'[1]PLANO DE APLICAÇÃO'!$A$4:$B$1020,2,0)</f>
        <v>COZINHEIRA</v>
      </c>
      <c r="G569" s="179">
        <v>1</v>
      </c>
      <c r="H569" s="180" t="str">
        <f>IF(G569=1,'[1]ANEXO RP14'!$A$51,(IF(G569=2,'[1]ANEXO RP14'!$A$52,(IF(G569=3,'[1]ANEXO RP14'!$A$53,(IF(G569=4,'[1]ANEXO RP14'!$A$54,(IF(G569=5,'[1]ANEXO RP14'!$A$55,(IF(G569=6,'[1]ANEXO RP14'!$A$56,(IF(G569=7,'[1]ANEXO RP14'!$A$57,(IF(G569=8,'[1]ANEXO RP14'!$A$58,(IF(G569=9,'[1]ANEXO RP14'!$A$59,(IF(G569=10,'[1]ANEXO RP14'!$A$60,(IF(G569=11,'[1]ANEXO RP14'!$A$61,(IF(G569=12,'[1]ANEXO RP14'!$A$62,(IF(G569=13,'[1]ANEXO RP14'!$A$63,(IF(G569=14,'[1]ANEXO RP14'!$A$64,(IF(G569=15,'[1]ANEXO RP14'!$A$65,(IF(G569=16,'[1]ANEXO RP14'!$A$66," ")))))))))))))))))))))))))))))))</f>
        <v>Recursos humanos (5)</v>
      </c>
      <c r="I569" s="185">
        <v>814.25</v>
      </c>
      <c r="J569" s="182">
        <v>43714</v>
      </c>
      <c r="K569" s="183" t="s">
        <v>127</v>
      </c>
    </row>
    <row r="570" spans="1:11" s="131" customFormat="1" ht="41.25" customHeight="1" thickBot="1">
      <c r="A570" s="173">
        <v>43708</v>
      </c>
      <c r="B570" s="174" t="s">
        <v>139</v>
      </c>
      <c r="C570" s="175">
        <v>21327926822</v>
      </c>
      <c r="D570" s="176" t="str">
        <f>VLOOKUP($C569:$C$5037,$C$27:$D$5037,2,0)</f>
        <v>ERICA DE PAULA SILVA CRISPIM</v>
      </c>
      <c r="E570" s="177">
        <v>1006</v>
      </c>
      <c r="F570" s="178" t="str">
        <f>VLOOKUP($E570:$E$5037,'[1]PLANO DE APLICAÇÃO'!$A$4:$B$1020,2,0)</f>
        <v>CUIDADOR SOCIAL</v>
      </c>
      <c r="G570" s="179">
        <v>1</v>
      </c>
      <c r="H570" s="180" t="str">
        <f>IF(G570=1,'[1]ANEXO RP14'!$A$51,(IF(G570=2,'[1]ANEXO RP14'!$A$52,(IF(G570=3,'[1]ANEXO RP14'!$A$53,(IF(G570=4,'[1]ANEXO RP14'!$A$54,(IF(G570=5,'[1]ANEXO RP14'!$A$55,(IF(G570=6,'[1]ANEXO RP14'!$A$56,(IF(G570=7,'[1]ANEXO RP14'!$A$57,(IF(G570=8,'[1]ANEXO RP14'!$A$58,(IF(G570=9,'[1]ANEXO RP14'!$A$59,(IF(G570=10,'[1]ANEXO RP14'!$A$60,(IF(G570=11,'[1]ANEXO RP14'!$A$61,(IF(G570=12,'[1]ANEXO RP14'!$A$62,(IF(G570=13,'[1]ANEXO RP14'!$A$63,(IF(G570=14,'[1]ANEXO RP14'!$A$64,(IF(G570=15,'[1]ANEXO RP14'!$A$65,(IF(G570=16,'[1]ANEXO RP14'!$A$66," ")))))))))))))))))))))))))))))))</f>
        <v>Recursos humanos (5)</v>
      </c>
      <c r="I570" s="185">
        <v>832.96</v>
      </c>
      <c r="J570" s="182">
        <v>43714</v>
      </c>
      <c r="K570" s="183" t="s">
        <v>127</v>
      </c>
    </row>
    <row r="571" spans="1:11" s="131" customFormat="1" ht="41.25" customHeight="1" thickBot="1">
      <c r="A571" s="173">
        <v>43708</v>
      </c>
      <c r="B571" s="174" t="s">
        <v>139</v>
      </c>
      <c r="C571" s="175" t="s">
        <v>435</v>
      </c>
      <c r="D571" s="176" t="str">
        <f>VLOOKUP($C570:$C$5037,$C$27:$D$5037,2,0)</f>
        <v>FERNANDA LEITE COELHO</v>
      </c>
      <c r="E571" s="177">
        <v>1001</v>
      </c>
      <c r="F571" s="178" t="str">
        <f>VLOOKUP($E571:$E$5037,'[1]PLANO DE APLICAÇÃO'!$A$4:$B$1020,2,0)</f>
        <v>COORDENADOR TÉCNICO</v>
      </c>
      <c r="G571" s="179">
        <v>1</v>
      </c>
      <c r="H571" s="180" t="str">
        <f>IF(G571=1,'[1]ANEXO RP14'!$A$51,(IF(G571=2,'[1]ANEXO RP14'!$A$52,(IF(G571=3,'[1]ANEXO RP14'!$A$53,(IF(G571=4,'[1]ANEXO RP14'!$A$54,(IF(G571=5,'[1]ANEXO RP14'!$A$55,(IF(G571=6,'[1]ANEXO RP14'!$A$56,(IF(G571=7,'[1]ANEXO RP14'!$A$57,(IF(G571=8,'[1]ANEXO RP14'!$A$58,(IF(G571=9,'[1]ANEXO RP14'!$A$59,(IF(G571=10,'[1]ANEXO RP14'!$A$60,(IF(G571=11,'[1]ANEXO RP14'!$A$61,(IF(G571=12,'[1]ANEXO RP14'!$A$62,(IF(G571=13,'[1]ANEXO RP14'!$A$63,(IF(G571=14,'[1]ANEXO RP14'!$A$64,(IF(G571=15,'[1]ANEXO RP14'!$A$65,(IF(G571=16,'[1]ANEXO RP14'!$A$66," ")))))))))))))))))))))))))))))))</f>
        <v>Recursos humanos (5)</v>
      </c>
      <c r="I571" s="185">
        <v>2247.1799999999998</v>
      </c>
      <c r="J571" s="182">
        <v>43714</v>
      </c>
      <c r="K571" s="183" t="s">
        <v>127</v>
      </c>
    </row>
    <row r="572" spans="1:11" s="131" customFormat="1" ht="41.25" customHeight="1" thickBot="1">
      <c r="A572" s="173">
        <v>43708</v>
      </c>
      <c r="B572" s="174" t="s">
        <v>139</v>
      </c>
      <c r="C572" s="175">
        <v>999781561</v>
      </c>
      <c r="D572" s="176" t="str">
        <f>VLOOKUP($C571:$C$5037,$C$27:$D$5037,2,0)</f>
        <v>GENI MARIA DIAS FURTADO</v>
      </c>
      <c r="E572" s="177">
        <v>1006</v>
      </c>
      <c r="F572" s="178" t="str">
        <f>VLOOKUP($E572:$E$5037,'[1]PLANO DE APLICAÇÃO'!$A$4:$B$1020,2,0)</f>
        <v>CUIDADOR SOCIAL</v>
      </c>
      <c r="G572" s="179">
        <v>1</v>
      </c>
      <c r="H572" s="180" t="str">
        <f>IF(G572=1,'[1]ANEXO RP14'!$A$51,(IF(G572=2,'[1]ANEXO RP14'!$A$52,(IF(G572=3,'[1]ANEXO RP14'!$A$53,(IF(G572=4,'[1]ANEXO RP14'!$A$54,(IF(G572=5,'[1]ANEXO RP14'!$A$55,(IF(G572=6,'[1]ANEXO RP14'!$A$56,(IF(G572=7,'[1]ANEXO RP14'!$A$57,(IF(G572=8,'[1]ANEXO RP14'!$A$58,(IF(G572=9,'[1]ANEXO RP14'!$A$59,(IF(G572=10,'[1]ANEXO RP14'!$A$60,(IF(G572=11,'[1]ANEXO RP14'!$A$61,(IF(G572=12,'[1]ANEXO RP14'!$A$62,(IF(G572=13,'[1]ANEXO RP14'!$A$63,(IF(G572=14,'[1]ANEXO RP14'!$A$64,(IF(G572=15,'[1]ANEXO RP14'!$A$65,(IF(G572=16,'[1]ANEXO RP14'!$A$66," ")))))))))))))))))))))))))))))))</f>
        <v>Recursos humanos (5)</v>
      </c>
      <c r="I572" s="185">
        <v>1312.45</v>
      </c>
      <c r="J572" s="182">
        <v>43714</v>
      </c>
      <c r="K572" s="183" t="s">
        <v>127</v>
      </c>
    </row>
    <row r="573" spans="1:11" s="131" customFormat="1" ht="41.25" customHeight="1" thickBot="1">
      <c r="A573" s="173">
        <v>43708</v>
      </c>
      <c r="B573" s="174" t="s">
        <v>139</v>
      </c>
      <c r="C573" s="175">
        <v>27257770549</v>
      </c>
      <c r="D573" s="176" t="str">
        <f>VLOOKUP($C572:$C$5037,$C$27:$D$5037,2,0)</f>
        <v>GILSON MOREIRA</v>
      </c>
      <c r="E573" s="177">
        <v>1008</v>
      </c>
      <c r="F573" s="178" t="str">
        <f>VLOOKUP($E573:$E$5037,'[1]PLANO DE APLICAÇÃO'!$A$4:$B$1020,2,0)</f>
        <v>AUXILIAR DE LIMPEZA</v>
      </c>
      <c r="G573" s="179">
        <v>1</v>
      </c>
      <c r="H573" s="180" t="str">
        <f>IF(G573=1,'[1]ANEXO RP14'!$A$51,(IF(G573=2,'[1]ANEXO RP14'!$A$52,(IF(G573=3,'[1]ANEXO RP14'!$A$53,(IF(G573=4,'[1]ANEXO RP14'!$A$54,(IF(G573=5,'[1]ANEXO RP14'!$A$55,(IF(G573=6,'[1]ANEXO RP14'!$A$56,(IF(G573=7,'[1]ANEXO RP14'!$A$57,(IF(G573=8,'[1]ANEXO RP14'!$A$58,(IF(G573=9,'[1]ANEXO RP14'!$A$59,(IF(G573=10,'[1]ANEXO RP14'!$A$60,(IF(G573=11,'[1]ANEXO RP14'!$A$61,(IF(G573=12,'[1]ANEXO RP14'!$A$62,(IF(G573=13,'[1]ANEXO RP14'!$A$63,(IF(G573=14,'[1]ANEXO RP14'!$A$64,(IF(G573=15,'[1]ANEXO RP14'!$A$65,(IF(G573=16,'[1]ANEXO RP14'!$A$66," ")))))))))))))))))))))))))))))))</f>
        <v>Recursos humanos (5)</v>
      </c>
      <c r="I573" s="185">
        <v>1346.31</v>
      </c>
      <c r="J573" s="182">
        <v>43714</v>
      </c>
      <c r="K573" s="183" t="s">
        <v>127</v>
      </c>
    </row>
    <row r="574" spans="1:11" s="131" customFormat="1" ht="41.25" customHeight="1" thickBot="1">
      <c r="A574" s="173">
        <v>43708</v>
      </c>
      <c r="B574" s="174" t="s">
        <v>139</v>
      </c>
      <c r="C574" s="175">
        <v>39284491843</v>
      </c>
      <c r="D574" s="176" t="str">
        <f>VLOOKUP($C573:$C$5037,$C$27:$D$5037,2,0)</f>
        <v>LARAIANI APARECIDA DE SOUZA BALAZS</v>
      </c>
      <c r="E574" s="177">
        <v>1006</v>
      </c>
      <c r="F574" s="178" t="str">
        <f>VLOOKUP($E574:$E$5037,'[1]PLANO DE APLICAÇÃO'!$A$4:$B$1020,2,0)</f>
        <v>CUIDADOR SOCIAL</v>
      </c>
      <c r="G574" s="179">
        <v>1</v>
      </c>
      <c r="H574" s="180" t="str">
        <f>IF(G574=1,'[1]ANEXO RP14'!$A$51,(IF(G574=2,'[1]ANEXO RP14'!$A$52,(IF(G574=3,'[1]ANEXO RP14'!$A$53,(IF(G574=4,'[1]ANEXO RP14'!$A$54,(IF(G574=5,'[1]ANEXO RP14'!$A$55,(IF(G574=6,'[1]ANEXO RP14'!$A$56,(IF(G574=7,'[1]ANEXO RP14'!$A$57,(IF(G574=8,'[1]ANEXO RP14'!$A$58,(IF(G574=9,'[1]ANEXO RP14'!$A$59,(IF(G574=10,'[1]ANEXO RP14'!$A$60,(IF(G574=11,'[1]ANEXO RP14'!$A$61,(IF(G574=12,'[1]ANEXO RP14'!$A$62,(IF(G574=13,'[1]ANEXO RP14'!$A$63,(IF(G574=14,'[1]ANEXO RP14'!$A$64,(IF(G574=15,'[1]ANEXO RP14'!$A$65,(IF(G574=16,'[1]ANEXO RP14'!$A$66," ")))))))))))))))))))))))))))))))</f>
        <v>Recursos humanos (5)</v>
      </c>
      <c r="I574" s="185">
        <v>821.67</v>
      </c>
      <c r="J574" s="182">
        <v>43714</v>
      </c>
      <c r="K574" s="183" t="s">
        <v>127</v>
      </c>
    </row>
    <row r="575" spans="1:11" s="131" customFormat="1" ht="41.25" customHeight="1" thickBot="1">
      <c r="A575" s="173">
        <v>43708</v>
      </c>
      <c r="B575" s="174" t="s">
        <v>139</v>
      </c>
      <c r="C575" s="175">
        <v>42260454836</v>
      </c>
      <c r="D575" s="176" t="str">
        <f>VLOOKUP($C574:$C$5037,$C$27:$D$5037,2,0)</f>
        <v>LAURA CERVILHA DE FREITAS FERREIRA</v>
      </c>
      <c r="E575" s="177">
        <v>1004</v>
      </c>
      <c r="F575" s="178" t="str">
        <f>VLOOKUP($E575:$E$5037,'[1]PLANO DE APLICAÇÃO'!$A$4:$B$1020,2,0)</f>
        <v>TERAPEUTA OCUPACIONAL</v>
      </c>
      <c r="G575" s="179">
        <v>1</v>
      </c>
      <c r="H575" s="180" t="str">
        <f>IF(G575=1,'[1]ANEXO RP14'!$A$51,(IF(G575=2,'[1]ANEXO RP14'!$A$52,(IF(G575=3,'[1]ANEXO RP14'!$A$53,(IF(G575=4,'[1]ANEXO RP14'!$A$54,(IF(G575=5,'[1]ANEXO RP14'!$A$55,(IF(G575=6,'[1]ANEXO RP14'!$A$56,(IF(G575=7,'[1]ANEXO RP14'!$A$57,(IF(G575=8,'[1]ANEXO RP14'!$A$58,(IF(G575=9,'[1]ANEXO RP14'!$A$59,(IF(G575=10,'[1]ANEXO RP14'!$A$60,(IF(G575=11,'[1]ANEXO RP14'!$A$61,(IF(G575=12,'[1]ANEXO RP14'!$A$62,(IF(G575=13,'[1]ANEXO RP14'!$A$63,(IF(G575=14,'[1]ANEXO RP14'!$A$64,(IF(G575=15,'[1]ANEXO RP14'!$A$65,(IF(G575=16,'[1]ANEXO RP14'!$A$66," ")))))))))))))))))))))))))))))))</f>
        <v>Recursos humanos (5)</v>
      </c>
      <c r="I575" s="185">
        <v>2337.34</v>
      </c>
      <c r="J575" s="182">
        <v>43714</v>
      </c>
      <c r="K575" s="183" t="s">
        <v>127</v>
      </c>
    </row>
    <row r="576" spans="1:11" s="131" customFormat="1" ht="41.25" customHeight="1" thickBot="1">
      <c r="A576" s="173">
        <v>43708</v>
      </c>
      <c r="B576" s="174" t="s">
        <v>139</v>
      </c>
      <c r="C576" s="175">
        <v>13881904867</v>
      </c>
      <c r="D576" s="176" t="str">
        <f>VLOOKUP($C575:$C$5037,$C$27:$D$5037,2,0)</f>
        <v>MARIA APARECIDA TAVEIRA CAU</v>
      </c>
      <c r="E576" s="177">
        <v>1007</v>
      </c>
      <c r="F576" s="178" t="str">
        <f>VLOOKUP($E576:$E$5037,'[1]PLANO DE APLICAÇÃO'!$A$4:$B$1020,2,0)</f>
        <v>COZINHEIRA</v>
      </c>
      <c r="G576" s="179">
        <v>1</v>
      </c>
      <c r="H576" s="180" t="str">
        <f>IF(G576=1,'[1]ANEXO RP14'!$A$51,(IF(G576=2,'[1]ANEXO RP14'!$A$52,(IF(G576=3,'[1]ANEXO RP14'!$A$53,(IF(G576=4,'[1]ANEXO RP14'!$A$54,(IF(G576=5,'[1]ANEXO RP14'!$A$55,(IF(G576=6,'[1]ANEXO RP14'!$A$56,(IF(G576=7,'[1]ANEXO RP14'!$A$57,(IF(G576=8,'[1]ANEXO RP14'!$A$58,(IF(G576=9,'[1]ANEXO RP14'!$A$59,(IF(G576=10,'[1]ANEXO RP14'!$A$60,(IF(G576=11,'[1]ANEXO RP14'!$A$61,(IF(G576=12,'[1]ANEXO RP14'!$A$62,(IF(G576=13,'[1]ANEXO RP14'!$A$63,(IF(G576=14,'[1]ANEXO RP14'!$A$64,(IF(G576=15,'[1]ANEXO RP14'!$A$65,(IF(G576=16,'[1]ANEXO RP14'!$A$66," ")))))))))))))))))))))))))))))))</f>
        <v>Recursos humanos (5)</v>
      </c>
      <c r="I576" s="185">
        <v>45.88</v>
      </c>
      <c r="J576" s="182">
        <v>43714</v>
      </c>
      <c r="K576" s="183" t="s">
        <v>127</v>
      </c>
    </row>
    <row r="577" spans="1:11" s="131" customFormat="1" ht="41.25" customHeight="1" thickBot="1">
      <c r="A577" s="173">
        <v>43708</v>
      </c>
      <c r="B577" s="174" t="s">
        <v>139</v>
      </c>
      <c r="C577" s="175">
        <v>6014818871</v>
      </c>
      <c r="D577" s="176" t="str">
        <f>VLOOKUP($C576:$C$5037,$C$27:$D$5037,2,0)</f>
        <v>MARIA DE LOURDES DOS SANTOS</v>
      </c>
      <c r="E577" s="177">
        <v>1009</v>
      </c>
      <c r="F577" s="178" t="str">
        <f>VLOOKUP($E577:$E$5037,'[1]PLANO DE APLICAÇÃO'!$A$4:$B$1020,2,0)</f>
        <v>LAVANDERIA</v>
      </c>
      <c r="G577" s="179">
        <v>1</v>
      </c>
      <c r="H577" s="180" t="str">
        <f>IF(G577=1,'[1]ANEXO RP14'!$A$51,(IF(G577=2,'[1]ANEXO RP14'!$A$52,(IF(G577=3,'[1]ANEXO RP14'!$A$53,(IF(G577=4,'[1]ANEXO RP14'!$A$54,(IF(G577=5,'[1]ANEXO RP14'!$A$55,(IF(G577=6,'[1]ANEXO RP14'!$A$56,(IF(G577=7,'[1]ANEXO RP14'!$A$57,(IF(G577=8,'[1]ANEXO RP14'!$A$58,(IF(G577=9,'[1]ANEXO RP14'!$A$59,(IF(G577=10,'[1]ANEXO RP14'!$A$60,(IF(G577=11,'[1]ANEXO RP14'!$A$61,(IF(G577=12,'[1]ANEXO RP14'!$A$62,(IF(G577=13,'[1]ANEXO RP14'!$A$63,(IF(G577=14,'[1]ANEXO RP14'!$A$64,(IF(G577=15,'[1]ANEXO RP14'!$A$65,(IF(G577=16,'[1]ANEXO RP14'!$A$66," ")))))))))))))))))))))))))))))))</f>
        <v>Recursos humanos (5)</v>
      </c>
      <c r="I577" s="185">
        <v>264.35000000000002</v>
      </c>
      <c r="J577" s="182">
        <v>43714</v>
      </c>
      <c r="K577" s="183" t="s">
        <v>127</v>
      </c>
    </row>
    <row r="578" spans="1:11" s="131" customFormat="1" ht="41.25" customHeight="1" thickBot="1">
      <c r="A578" s="173">
        <v>43708</v>
      </c>
      <c r="B578" s="174" t="s">
        <v>139</v>
      </c>
      <c r="C578" s="175">
        <v>32219947882</v>
      </c>
      <c r="D578" s="176" t="str">
        <f>VLOOKUP($C577:$C$5037,$C$27:$D$5037,2,0)</f>
        <v>MARIANA CRISTINA ALVES</v>
      </c>
      <c r="E578" s="177">
        <v>1006</v>
      </c>
      <c r="F578" s="178" t="str">
        <f>VLOOKUP($E578:$E$5037,'[1]PLANO DE APLICAÇÃO'!$A$4:$B$1020,2,0)</f>
        <v>CUIDADOR SOCIAL</v>
      </c>
      <c r="G578" s="179">
        <v>1</v>
      </c>
      <c r="H578" s="180" t="str">
        <f>IF(G578=1,'[1]ANEXO RP14'!$A$51,(IF(G578=2,'[1]ANEXO RP14'!$A$52,(IF(G578=3,'[1]ANEXO RP14'!$A$53,(IF(G578=4,'[1]ANEXO RP14'!$A$54,(IF(G578=5,'[1]ANEXO RP14'!$A$55,(IF(G578=6,'[1]ANEXO RP14'!$A$56,(IF(G578=7,'[1]ANEXO RP14'!$A$57,(IF(G578=8,'[1]ANEXO RP14'!$A$58,(IF(G578=9,'[1]ANEXO RP14'!$A$59,(IF(G578=10,'[1]ANEXO RP14'!$A$60,(IF(G578=11,'[1]ANEXO RP14'!$A$61,(IF(G578=12,'[1]ANEXO RP14'!$A$62,(IF(G578=13,'[1]ANEXO RP14'!$A$63,(IF(G578=14,'[1]ANEXO RP14'!$A$64,(IF(G578=15,'[1]ANEXO RP14'!$A$65,(IF(G578=16,'[1]ANEXO RP14'!$A$66," ")))))))))))))))))))))))))))))))</f>
        <v>Recursos humanos (5)</v>
      </c>
      <c r="I578" s="185">
        <v>750.63</v>
      </c>
      <c r="J578" s="182">
        <v>43714</v>
      </c>
      <c r="K578" s="183" t="s">
        <v>127</v>
      </c>
    </row>
    <row r="579" spans="1:11" s="131" customFormat="1" ht="41.25" customHeight="1" thickBot="1">
      <c r="A579" s="173">
        <v>43708</v>
      </c>
      <c r="B579" s="174" t="s">
        <v>139</v>
      </c>
      <c r="C579" s="175">
        <v>43065202859</v>
      </c>
      <c r="D579" s="176" t="str">
        <f>VLOOKUP($C578:$C$5037,$C$27:$D$5037,2,0)</f>
        <v>MARINA PONSE</v>
      </c>
      <c r="E579" s="177">
        <v>1003</v>
      </c>
      <c r="F579" s="178" t="str">
        <f>VLOOKUP($E579:$E$5037,'[1]PLANO DE APLICAÇÃO'!$A$4:$B$1020,2,0)</f>
        <v>PSICÓLOGO</v>
      </c>
      <c r="G579" s="179">
        <v>1</v>
      </c>
      <c r="H579" s="180" t="str">
        <f>IF(G579=1,'[1]ANEXO RP14'!$A$51,(IF(G579=2,'[1]ANEXO RP14'!$A$52,(IF(G579=3,'[1]ANEXO RP14'!$A$53,(IF(G579=4,'[1]ANEXO RP14'!$A$54,(IF(G579=5,'[1]ANEXO RP14'!$A$55,(IF(G579=6,'[1]ANEXO RP14'!$A$56,(IF(G579=7,'[1]ANEXO RP14'!$A$57,(IF(G579=8,'[1]ANEXO RP14'!$A$58,(IF(G579=9,'[1]ANEXO RP14'!$A$59,(IF(G579=10,'[1]ANEXO RP14'!$A$60,(IF(G579=11,'[1]ANEXO RP14'!$A$61,(IF(G579=12,'[1]ANEXO RP14'!$A$62,(IF(G579=13,'[1]ANEXO RP14'!$A$63,(IF(G579=14,'[1]ANEXO RP14'!$A$64,(IF(G579=15,'[1]ANEXO RP14'!$A$65,(IF(G579=16,'[1]ANEXO RP14'!$A$66," ")))))))))))))))))))))))))))))))</f>
        <v>Recursos humanos (5)</v>
      </c>
      <c r="I579" s="185">
        <v>2377.13</v>
      </c>
      <c r="J579" s="182">
        <v>43714</v>
      </c>
      <c r="K579" s="183" t="s">
        <v>127</v>
      </c>
    </row>
    <row r="580" spans="1:11" s="131" customFormat="1" ht="41.25" customHeight="1" thickBot="1">
      <c r="A580" s="173">
        <v>43708</v>
      </c>
      <c r="B580" s="174" t="s">
        <v>139</v>
      </c>
      <c r="C580" s="175">
        <v>8166830850</v>
      </c>
      <c r="D580" s="176" t="s">
        <v>161</v>
      </c>
      <c r="E580" s="177">
        <v>1008</v>
      </c>
      <c r="F580" s="178" t="str">
        <f>VLOOKUP($E580:$E$5037,'[1]PLANO DE APLICAÇÃO'!$A$4:$B$1020,2,0)</f>
        <v>AUXILIAR DE LIMPEZA</v>
      </c>
      <c r="G580" s="179">
        <v>1</v>
      </c>
      <c r="H580" s="180" t="s">
        <v>375</v>
      </c>
      <c r="I580" s="185">
        <v>1336.62</v>
      </c>
      <c r="J580" s="182">
        <v>43714</v>
      </c>
      <c r="K580" s="183" t="s">
        <v>127</v>
      </c>
    </row>
    <row r="581" spans="1:11" s="131" customFormat="1" ht="41.25" customHeight="1" thickBot="1">
      <c r="A581" s="173">
        <v>43708</v>
      </c>
      <c r="B581" s="174" t="s">
        <v>139</v>
      </c>
      <c r="C581" s="175">
        <v>98467212500</v>
      </c>
      <c r="D581" s="176" t="str">
        <f>VLOOKUP($C579:$C$5037,$C$27:$D$5037,2,0)</f>
        <v>MARIUZETE SANTANA GOMES LEONARDO</v>
      </c>
      <c r="E581" s="177">
        <v>1006</v>
      </c>
      <c r="F581" s="178" t="str">
        <f>VLOOKUP($E581:$E$5037,'[1]PLANO DE APLICAÇÃO'!$A$4:$B$1020,2,0)</f>
        <v>CUIDADOR SOCIAL</v>
      </c>
      <c r="G581" s="179">
        <v>1</v>
      </c>
      <c r="H581" s="180" t="str">
        <f>IF(G581=1,'[1]ANEXO RP14'!$A$51,(IF(G581=2,'[1]ANEXO RP14'!$A$52,(IF(G581=3,'[1]ANEXO RP14'!$A$53,(IF(G581=4,'[1]ANEXO RP14'!$A$54,(IF(G581=5,'[1]ANEXO RP14'!$A$55,(IF(G581=6,'[1]ANEXO RP14'!$A$56,(IF(G581=7,'[1]ANEXO RP14'!$A$57,(IF(G581=8,'[1]ANEXO RP14'!$A$58,(IF(G581=9,'[1]ANEXO RP14'!$A$59,(IF(G581=10,'[1]ANEXO RP14'!$A$60,(IF(G581=11,'[1]ANEXO RP14'!$A$61,(IF(G581=12,'[1]ANEXO RP14'!$A$62,(IF(G581=13,'[1]ANEXO RP14'!$A$63,(IF(G581=14,'[1]ANEXO RP14'!$A$64,(IF(G581=15,'[1]ANEXO RP14'!$A$65,(IF(G581=16,'[1]ANEXO RP14'!$A$66," ")))))))))))))))))))))))))))))))</f>
        <v>Recursos humanos (5)</v>
      </c>
      <c r="I581" s="185">
        <v>956.36</v>
      </c>
      <c r="J581" s="182">
        <v>43714</v>
      </c>
      <c r="K581" s="183" t="s">
        <v>127</v>
      </c>
    </row>
    <row r="582" spans="1:11" s="131" customFormat="1" ht="41.25" customHeight="1" thickBot="1">
      <c r="A582" s="173">
        <v>43708</v>
      </c>
      <c r="B582" s="174" t="s">
        <v>139</v>
      </c>
      <c r="C582" s="175">
        <v>17538257845</v>
      </c>
      <c r="D582" s="176" t="str">
        <f>VLOOKUP($C581:$C$5037,$C$27:$D$5037,2,0)</f>
        <v>MARLI MENDONÇA</v>
      </c>
      <c r="E582" s="177">
        <v>1006</v>
      </c>
      <c r="F582" s="178" t="str">
        <f>VLOOKUP($E582:$E$5037,'[1]PLANO DE APLICAÇÃO'!$A$4:$B$1020,2,0)</f>
        <v>CUIDADOR SOCIAL</v>
      </c>
      <c r="G582" s="179">
        <v>1</v>
      </c>
      <c r="H582" s="180" t="str">
        <f>IF(G582=1,'[1]ANEXO RP14'!$A$51,(IF(G582=2,'[1]ANEXO RP14'!$A$52,(IF(G582=3,'[1]ANEXO RP14'!$A$53,(IF(G582=4,'[1]ANEXO RP14'!$A$54,(IF(G582=5,'[1]ANEXO RP14'!$A$55,(IF(G582=6,'[1]ANEXO RP14'!$A$56,(IF(G582=7,'[1]ANEXO RP14'!$A$57,(IF(G582=8,'[1]ANEXO RP14'!$A$58,(IF(G582=9,'[1]ANEXO RP14'!$A$59,(IF(G582=10,'[1]ANEXO RP14'!$A$60,(IF(G582=11,'[1]ANEXO RP14'!$A$61,(IF(G582=12,'[1]ANEXO RP14'!$A$62,(IF(G582=13,'[1]ANEXO RP14'!$A$63,(IF(G582=14,'[1]ANEXO RP14'!$A$64,(IF(G582=15,'[1]ANEXO RP14'!$A$65,(IF(G582=16,'[1]ANEXO RP14'!$A$66," ")))))))))))))))))))))))))))))))</f>
        <v>Recursos humanos (5)</v>
      </c>
      <c r="I582" s="185">
        <v>759.34</v>
      </c>
      <c r="J582" s="182">
        <v>43714</v>
      </c>
      <c r="K582" s="183" t="s">
        <v>127</v>
      </c>
    </row>
    <row r="583" spans="1:11" s="131" customFormat="1" ht="41.25" customHeight="1" thickBot="1">
      <c r="A583" s="173">
        <v>43708</v>
      </c>
      <c r="B583" s="174" t="s">
        <v>139</v>
      </c>
      <c r="C583" s="175">
        <v>21268132829</v>
      </c>
      <c r="D583" s="176" t="str">
        <f>VLOOKUP($C582:$C$5037,$C$27:$D$5037,2,0)</f>
        <v>MIRIA RODRIGUES DE BRITO</v>
      </c>
      <c r="E583" s="177">
        <v>1006</v>
      </c>
      <c r="F583" s="178" t="str">
        <f>VLOOKUP($E583:$E$5037,'[1]PLANO DE APLICAÇÃO'!$A$4:$B$1020,2,0)</f>
        <v>CUIDADOR SOCIAL</v>
      </c>
      <c r="G583" s="179">
        <v>1</v>
      </c>
      <c r="H583" s="180" t="str">
        <f>IF(G583=1,'[1]ANEXO RP14'!$A$51,(IF(G583=2,'[1]ANEXO RP14'!$A$52,(IF(G583=3,'[1]ANEXO RP14'!$A$53,(IF(G583=4,'[1]ANEXO RP14'!$A$54,(IF(G583=5,'[1]ANEXO RP14'!$A$55,(IF(G583=6,'[1]ANEXO RP14'!$A$56,(IF(G583=7,'[1]ANEXO RP14'!$A$57,(IF(G583=8,'[1]ANEXO RP14'!$A$58,(IF(G583=9,'[1]ANEXO RP14'!$A$59,(IF(G583=10,'[1]ANEXO RP14'!$A$60,(IF(G583=11,'[1]ANEXO RP14'!$A$61,(IF(G583=12,'[1]ANEXO RP14'!$A$62,(IF(G583=13,'[1]ANEXO RP14'!$A$63,(IF(G583=14,'[1]ANEXO RP14'!$A$64,(IF(G583=15,'[1]ANEXO RP14'!$A$65,(IF(G583=16,'[1]ANEXO RP14'!$A$66," ")))))))))))))))))))))))))))))))</f>
        <v>Recursos humanos (5)</v>
      </c>
      <c r="I583" s="185">
        <v>832.96</v>
      </c>
      <c r="J583" s="182">
        <v>43714</v>
      </c>
      <c r="K583" s="183" t="s">
        <v>127</v>
      </c>
    </row>
    <row r="584" spans="1:11" s="131" customFormat="1" ht="41.25" customHeight="1" thickBot="1">
      <c r="A584" s="173">
        <v>43708</v>
      </c>
      <c r="B584" s="174" t="s">
        <v>139</v>
      </c>
      <c r="C584" s="76" t="s">
        <v>595</v>
      </c>
      <c r="D584" s="176" t="s">
        <v>498</v>
      </c>
      <c r="E584" s="177">
        <v>1006</v>
      </c>
      <c r="F584" s="178" t="str">
        <f>VLOOKUP($E584:$E$5037,'[1]PLANO DE APLICAÇÃO'!$A$4:$B$1020,2,0)</f>
        <v>CUIDADOR SOCIAL</v>
      </c>
      <c r="G584" s="179">
        <v>1</v>
      </c>
      <c r="H584" s="180" t="str">
        <f>IF(G584=1,'[1]ANEXO RP14'!$A$51,(IF(G584=2,'[1]ANEXO RP14'!$A$52,(IF(G584=3,'[1]ANEXO RP14'!$A$53,(IF(G584=4,'[1]ANEXO RP14'!$A$54,(IF(G584=5,'[1]ANEXO RP14'!$A$55,(IF(G584=6,'[1]ANEXO RP14'!$A$56,(IF(G584=7,'[1]ANEXO RP14'!$A$57,(IF(G584=8,'[1]ANEXO RP14'!$A$58,(IF(G584=9,'[1]ANEXO RP14'!$A$59,(IF(G584=10,'[1]ANEXO RP14'!$A$60,(IF(G584=11,'[1]ANEXO RP14'!$A$61,(IF(G584=12,'[1]ANEXO RP14'!$A$62,(IF(G584=13,'[1]ANEXO RP14'!$A$63,(IF(G584=14,'[1]ANEXO RP14'!$A$64,(IF(G584=15,'[1]ANEXO RP14'!$A$65,(IF(G584=16,'[1]ANEXO RP14'!$A$66," ")))))))))))))))))))))))))))))))</f>
        <v>Recursos humanos (5)</v>
      </c>
      <c r="I584" s="185">
        <v>1312.45</v>
      </c>
      <c r="J584" s="182">
        <v>43714</v>
      </c>
      <c r="K584" s="183" t="s">
        <v>127</v>
      </c>
    </row>
    <row r="585" spans="1:11" s="131" customFormat="1" ht="41.25" customHeight="1" thickBot="1">
      <c r="A585" s="173">
        <v>43708</v>
      </c>
      <c r="B585" s="174" t="s">
        <v>139</v>
      </c>
      <c r="C585" s="175">
        <v>4780767547</v>
      </c>
      <c r="D585" s="176" t="str">
        <f>VLOOKUP($C584:$C$5037,$C$27:$D$5037,2,0)</f>
        <v>ROSILENE CONCEIÇÃO DOS SANTOS</v>
      </c>
      <c r="E585" s="177">
        <v>1009</v>
      </c>
      <c r="F585" s="178" t="str">
        <f>VLOOKUP($E585:$E$5037,'[1]PLANO DE APLICAÇÃO'!$A$4:$B$1020,2,0)</f>
        <v>LAVANDERIA</v>
      </c>
      <c r="G585" s="179">
        <v>1</v>
      </c>
      <c r="H585" s="180" t="str">
        <f>IF(G585=1,'[1]ANEXO RP14'!$A$51,(IF(G585=2,'[1]ANEXO RP14'!$A$52,(IF(G585=3,'[1]ANEXO RP14'!$A$53,(IF(G585=4,'[1]ANEXO RP14'!$A$54,(IF(G585=5,'[1]ANEXO RP14'!$A$55,(IF(G585=6,'[1]ANEXO RP14'!$A$56,(IF(G585=7,'[1]ANEXO RP14'!$A$57,(IF(G585=8,'[1]ANEXO RP14'!$A$58,(IF(G585=9,'[1]ANEXO RP14'!$A$59,(IF(G585=10,'[1]ANEXO RP14'!$A$60,(IF(G585=11,'[1]ANEXO RP14'!$A$61,(IF(G585=12,'[1]ANEXO RP14'!$A$62,(IF(G585=13,'[1]ANEXO RP14'!$A$63,(IF(G585=14,'[1]ANEXO RP14'!$A$64,(IF(G585=15,'[1]ANEXO RP14'!$A$65,(IF(G585=16,'[1]ANEXO RP14'!$A$66," ")))))))))))))))))))))))))))))))</f>
        <v>Recursos humanos (5)</v>
      </c>
      <c r="I585" s="185">
        <v>1346.31</v>
      </c>
      <c r="J585" s="182">
        <v>43714</v>
      </c>
      <c r="K585" s="183" t="s">
        <v>127</v>
      </c>
    </row>
    <row r="586" spans="1:11" s="131" customFormat="1" ht="41.25" customHeight="1" thickBot="1">
      <c r="A586" s="173">
        <v>43708</v>
      </c>
      <c r="B586" s="174" t="s">
        <v>139</v>
      </c>
      <c r="C586" s="175">
        <v>31023160854</v>
      </c>
      <c r="D586" s="176" t="str">
        <f>VLOOKUP($C585:$C$5037,$C$27:$D$5037,2,0)</f>
        <v>TATIANA IZABEL RANGEL THEODORO</v>
      </c>
      <c r="E586" s="177">
        <v>1006</v>
      </c>
      <c r="F586" s="178" t="str">
        <f>VLOOKUP($E586:$E$5037,'[1]PLANO DE APLICAÇÃO'!$A$4:$B$1020,2,0)</f>
        <v>CUIDADOR SOCIAL</v>
      </c>
      <c r="G586" s="179">
        <v>1</v>
      </c>
      <c r="H586" s="180" t="str">
        <f>IF(G586=1,'[1]ANEXO RP14'!$A$51,(IF(G586=2,'[1]ANEXO RP14'!$A$52,(IF(G586=3,'[1]ANEXO RP14'!$A$53,(IF(G586=4,'[1]ANEXO RP14'!$A$54,(IF(G586=5,'[1]ANEXO RP14'!$A$55,(IF(G586=6,'[1]ANEXO RP14'!$A$56,(IF(G586=7,'[1]ANEXO RP14'!$A$57,(IF(G586=8,'[1]ANEXO RP14'!$A$58,(IF(G586=9,'[1]ANEXO RP14'!$A$59,(IF(G586=10,'[1]ANEXO RP14'!$A$60,(IF(G586=11,'[1]ANEXO RP14'!$A$61,(IF(G586=12,'[1]ANEXO RP14'!$A$62,(IF(G586=13,'[1]ANEXO RP14'!$A$63,(IF(G586=14,'[1]ANEXO RP14'!$A$64,(IF(G586=15,'[1]ANEXO RP14'!$A$65,(IF(G586=16,'[1]ANEXO RP14'!$A$66," ")))))))))))))))))))))))))))))))</f>
        <v>Recursos humanos (5)</v>
      </c>
      <c r="I586" s="185">
        <v>728.05</v>
      </c>
      <c r="J586" s="182">
        <v>43714</v>
      </c>
      <c r="K586" s="183" t="s">
        <v>127</v>
      </c>
    </row>
    <row r="587" spans="1:11" s="131" customFormat="1" ht="41.25" customHeight="1" thickBot="1">
      <c r="A587" s="173">
        <v>43708</v>
      </c>
      <c r="B587" s="174" t="s">
        <v>139</v>
      </c>
      <c r="C587" s="175">
        <v>36444357829</v>
      </c>
      <c r="D587" s="176" t="str">
        <f>VLOOKUP($C586:$C$5037,$C$27:$D$5037,2,0)</f>
        <v>VIVIANE PIRES</v>
      </c>
      <c r="E587" s="177">
        <v>1008</v>
      </c>
      <c r="F587" s="178" t="str">
        <f>VLOOKUP($E587:$E$5037,'[1]PLANO DE APLICAÇÃO'!$A$4:$B$1020,2,0)</f>
        <v>AUXILIAR DE LIMPEZA</v>
      </c>
      <c r="G587" s="179">
        <v>1</v>
      </c>
      <c r="H587" s="180" t="str">
        <f>IF(G587=1,'[1]ANEXO RP14'!$A$51,(IF(G587=2,'[1]ANEXO RP14'!$A$52,(IF(G587=3,'[1]ANEXO RP14'!$A$53,(IF(G587=4,'[1]ANEXO RP14'!$A$54,(IF(G587=5,'[1]ANEXO RP14'!$A$55,(IF(G587=6,'[1]ANEXO RP14'!$A$56,(IF(G587=7,'[1]ANEXO RP14'!$A$57,(IF(G587=8,'[1]ANEXO RP14'!$A$58,(IF(G587=9,'[1]ANEXO RP14'!$A$59,(IF(G587=10,'[1]ANEXO RP14'!$A$60,(IF(G587=11,'[1]ANEXO RP14'!$A$61,(IF(G587=12,'[1]ANEXO RP14'!$A$62,(IF(G587=13,'[1]ANEXO RP14'!$A$63,(IF(G587=14,'[1]ANEXO RP14'!$A$64,(IF(G587=15,'[1]ANEXO RP14'!$A$65,(IF(G587=16,'[1]ANEXO RP14'!$A$66," ")))))))))))))))))))))))))))))))</f>
        <v>Recursos humanos (5)</v>
      </c>
      <c r="I587" s="185">
        <v>821.67</v>
      </c>
      <c r="J587" s="182">
        <v>43714</v>
      </c>
      <c r="K587" s="183" t="s">
        <v>127</v>
      </c>
    </row>
    <row r="588" spans="1:11" s="131" customFormat="1" ht="41.25" customHeight="1" thickBot="1">
      <c r="A588" s="68">
        <v>43708</v>
      </c>
      <c r="B588" s="77" t="s">
        <v>139</v>
      </c>
      <c r="C588" s="175">
        <v>5891067838</v>
      </c>
      <c r="D588" s="69" t="str">
        <f>VLOOKUP($C587:$C$4969,$C$27:$D$4969,2,0)</f>
        <v>MAURA GOMES MARTINIANO DE OLIVEIRA</v>
      </c>
      <c r="E588" s="79">
        <v>1002</v>
      </c>
      <c r="F588" s="70" t="str">
        <f>VLOOKUP($E588:$E$4969,'PLANO DE APLICAÇÃO'!$A$4:$B$1013,2,0)</f>
        <v>ASSISTENTE SOCIAL</v>
      </c>
      <c r="G588" s="71">
        <v>1</v>
      </c>
      <c r="H588" s="130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>Recursos humanos (5)</v>
      </c>
      <c r="I588" s="73">
        <v>2727.81</v>
      </c>
      <c r="J588" s="74">
        <v>43714</v>
      </c>
      <c r="K588" s="78" t="s">
        <v>127</v>
      </c>
    </row>
    <row r="589" spans="1:11" s="131" customFormat="1" ht="41.25" customHeight="1" thickBot="1">
      <c r="A589" s="173">
        <v>43708</v>
      </c>
      <c r="B589" s="174" t="s">
        <v>170</v>
      </c>
      <c r="C589" s="175" t="s">
        <v>167</v>
      </c>
      <c r="D589" s="176" t="s">
        <v>171</v>
      </c>
      <c r="E589" s="187">
        <v>1011</v>
      </c>
      <c r="F589" s="178" t="str">
        <f>VLOOKUP($E589:$E$5037,'[1]PLANO DE APLICAÇÃO'!$A$4:$B$1020,2,0)</f>
        <v xml:space="preserve">ENCARGOS GERAIS </v>
      </c>
      <c r="G589" s="179">
        <v>1</v>
      </c>
      <c r="H589" s="180" t="str">
        <f>IF(G589=1,'[1]ANEXO RP14'!$A$51,(IF(G589=2,'[1]ANEXO RP14'!$A$52,(IF(G589=3,'[1]ANEXO RP14'!$A$53,(IF(G589=4,'[1]ANEXO RP14'!$A$54,(IF(G589=5,'[1]ANEXO RP14'!$A$55,(IF(G589=6,'[1]ANEXO RP14'!$A$56,(IF(G589=7,'[1]ANEXO RP14'!$A$57,(IF(G589=8,'[1]ANEXO RP14'!$A$58,(IF(G589=9,'[1]ANEXO RP14'!$A$59,(IF(G589=10,'[1]ANEXO RP14'!$A$60,(IF(G589=11,'[1]ANEXO RP14'!$A$61,(IF(G589=12,'[1]ANEXO RP14'!$A$62,(IF(G589=13,'[1]ANEXO RP14'!$A$63,(IF(G589=14,'[1]ANEXO RP14'!$A$64,(IF(G589=15,'[1]ANEXO RP14'!$A$65,(IF(G589=16,'[1]ANEXO RP14'!$A$66," ")))))))))))))))))))))))))))))))</f>
        <v>Recursos humanos (5)</v>
      </c>
      <c r="I589" s="185">
        <v>2746.98</v>
      </c>
      <c r="J589" s="182">
        <v>43728</v>
      </c>
      <c r="K589" s="183" t="s">
        <v>499</v>
      </c>
    </row>
    <row r="590" spans="1:11" s="131" customFormat="1" ht="41.25" customHeight="1" thickBot="1">
      <c r="A590" s="173">
        <v>43708</v>
      </c>
      <c r="B590" s="174" t="s">
        <v>212</v>
      </c>
      <c r="C590" s="175" t="s">
        <v>167</v>
      </c>
      <c r="D590" s="176" t="s">
        <v>213</v>
      </c>
      <c r="E590" s="187">
        <v>1011</v>
      </c>
      <c r="F590" s="178" t="str">
        <f>VLOOKUP($E590:$E$5037,'[1]PLANO DE APLICAÇÃO'!$A$4:$B$1020,2,0)</f>
        <v xml:space="preserve">ENCARGOS GERAIS </v>
      </c>
      <c r="G590" s="179">
        <v>1</v>
      </c>
      <c r="H590" s="180" t="str">
        <f>IF(G590=1,'[1]ANEXO RP14'!$A$51,(IF(G590=2,'[1]ANEXO RP14'!$A$52,(IF(G590=3,'[1]ANEXO RP14'!$A$53,(IF(G590=4,'[1]ANEXO RP14'!$A$54,(IF(G590=5,'[1]ANEXO RP14'!$A$55,(IF(G590=6,'[1]ANEXO RP14'!$A$56,(IF(G590=7,'[1]ANEXO RP14'!$A$57,(IF(G590=8,'[1]ANEXO RP14'!$A$58,(IF(G590=9,'[1]ANEXO RP14'!$A$59,(IF(G590=10,'[1]ANEXO RP14'!$A$60,(IF(G590=11,'[1]ANEXO RP14'!$A$61,(IF(G590=12,'[1]ANEXO RP14'!$A$62,(IF(G590=13,'[1]ANEXO RP14'!$A$63,(IF(G590=14,'[1]ANEXO RP14'!$A$64,(IF(G590=15,'[1]ANEXO RP14'!$A$65,(IF(G590=16,'[1]ANEXO RP14'!$A$66," ")))))))))))))))))))))))))))))))</f>
        <v>Recursos humanos (5)</v>
      </c>
      <c r="I590" s="185">
        <v>699.39</v>
      </c>
      <c r="J590" s="182">
        <v>43728</v>
      </c>
      <c r="K590" s="183" t="s">
        <v>500</v>
      </c>
    </row>
    <row r="591" spans="1:11" s="131" customFormat="1" ht="41.25" customHeight="1" thickBot="1">
      <c r="A591" s="173">
        <v>43710</v>
      </c>
      <c r="B591" s="174" t="s">
        <v>501</v>
      </c>
      <c r="C591" s="175">
        <v>4946908000143</v>
      </c>
      <c r="D591" s="176" t="str">
        <f>VLOOKUP($C590:$C$5037,$C$27:$D$5037,2,0)</f>
        <v>TECNOLOGICA IND. COM. DE PEÇAS E EQUIPAMENTOS IND. LTDA EPP</v>
      </c>
      <c r="E591" s="177">
        <v>3008</v>
      </c>
      <c r="F591" s="178" t="str">
        <f>VLOOKUP($E591:$E$5037,'[1]PLANO DE APLICAÇÃO'!$A$4:$B$1020,2,0)</f>
        <v>MANUTENÇÃO E REPAROS</v>
      </c>
      <c r="G591" s="179">
        <v>8</v>
      </c>
      <c r="H591" s="180" t="str">
        <f>IF(G591=1,'[1]ANEXO RP14'!$A$51,(IF(G591=2,'[1]ANEXO RP14'!$A$52,(IF(G591=3,'[1]ANEXO RP14'!$A$53,(IF(G591=4,'[1]ANEXO RP14'!$A$54,(IF(G591=5,'[1]ANEXO RP14'!$A$55,(IF(G591=6,'[1]ANEXO RP14'!$A$56,(IF(G591=7,'[1]ANEXO RP14'!$A$57,(IF(G591=8,'[1]ANEXO RP14'!$A$58,(IF(G591=9,'[1]ANEXO RP14'!$A$59,(IF(G591=10,'[1]ANEXO RP14'!$A$60,(IF(G591=11,'[1]ANEXO RP14'!$A$61,(IF(G591=12,'[1]ANEXO RP14'!$A$62,(IF(G591=13,'[1]ANEXO RP14'!$A$63,(IF(G591=14,'[1]ANEXO RP14'!$A$64,(IF(G591=15,'[1]ANEXO RP14'!$A$65,(IF(G591=16,'[1]ANEXO RP14'!$A$66," ")))))))))))))))))))))))))))))))</f>
        <v>Outros serviços de terceiros</v>
      </c>
      <c r="I591" s="185">
        <v>662.5</v>
      </c>
      <c r="J591" s="182">
        <v>43728</v>
      </c>
      <c r="K591" s="183" t="s">
        <v>502</v>
      </c>
    </row>
    <row r="592" spans="1:11" s="131" customFormat="1" ht="41.25" customHeight="1" thickBot="1">
      <c r="A592" s="173">
        <v>43710</v>
      </c>
      <c r="B592" s="174" t="s">
        <v>503</v>
      </c>
      <c r="C592" s="175">
        <v>10673394000100</v>
      </c>
      <c r="D592" s="176" t="str">
        <f>VLOOKUP($C591:$C$5037,$C$27:$D$5037,2,0)</f>
        <v>SYSPRODATA SISTEMA DE PROCESSAMENTO LTDA ME</v>
      </c>
      <c r="E592" s="177">
        <v>2002</v>
      </c>
      <c r="F592" s="178" t="str">
        <f>VLOOKUP($E592:$E$5037,'[1]PLANO DE APLICAÇÃO'!$A$4:$B$1020,2,0)</f>
        <v>VALE ALIMENTAÇÃO</v>
      </c>
      <c r="G592" s="179">
        <v>1</v>
      </c>
      <c r="H592" s="180" t="str">
        <f>IF(G592=1,'[1]ANEXO RP14'!$A$51,(IF(G592=2,'[1]ANEXO RP14'!$A$52,(IF(G592=3,'[1]ANEXO RP14'!$A$53,(IF(G592=4,'[1]ANEXO RP14'!$A$54,(IF(G592=5,'[1]ANEXO RP14'!$A$55,(IF(G592=6,'[1]ANEXO RP14'!$A$56,(IF(G592=7,'[1]ANEXO RP14'!$A$57,(IF(G592=8,'[1]ANEXO RP14'!$A$58,(IF(G592=9,'[1]ANEXO RP14'!$A$59,(IF(G592=10,'[1]ANEXO RP14'!$A$60,(IF(G592=11,'[1]ANEXO RP14'!$A$61,(IF(G592=12,'[1]ANEXO RP14'!$A$62,(IF(G592=13,'[1]ANEXO RP14'!$A$63,(IF(G592=14,'[1]ANEXO RP14'!$A$64,(IF(G592=15,'[1]ANEXO RP14'!$A$65,(IF(G592=16,'[1]ANEXO RP14'!$A$66," ")))))))))))))))))))))))))))))))</f>
        <v>Recursos humanos (5)</v>
      </c>
      <c r="I592" s="185">
        <v>8516.25</v>
      </c>
      <c r="J592" s="182">
        <v>43728</v>
      </c>
      <c r="K592" s="183" t="s">
        <v>504</v>
      </c>
    </row>
    <row r="593" spans="1:11" s="131" customFormat="1" ht="41.25" customHeight="1" thickBot="1">
      <c r="A593" s="173">
        <v>43710</v>
      </c>
      <c r="B593" s="174" t="s">
        <v>505</v>
      </c>
      <c r="C593" s="175">
        <v>7872399000301</v>
      </c>
      <c r="D593" s="176" t="str">
        <f>VLOOKUP($C592:$C$5037,$C$27:$D$5037,2,0)</f>
        <v>SUPERMERCADOS PATROCINIO E FILHOS LTDA</v>
      </c>
      <c r="E593" s="177">
        <v>4001</v>
      </c>
      <c r="F593" s="178" t="str">
        <f>VLOOKUP($E593:$E$5037,'[1]PLANO DE APLICAÇÃO'!$A$4:$B$1020,2,0)</f>
        <v>GÊNEROS ALIMENTÍCIOS</v>
      </c>
      <c r="G593" s="179">
        <v>5</v>
      </c>
      <c r="H593" s="180" t="str">
        <f>IF(G593=1,'[1]ANEXO RP14'!$A$51,(IF(G593=2,'[1]ANEXO RP14'!$A$52,(IF(G593=3,'[1]ANEXO RP14'!$A$53,(IF(G593=4,'[1]ANEXO RP14'!$A$54,(IF(G593=5,'[1]ANEXO RP14'!$A$55,(IF(G593=6,'[1]ANEXO RP14'!$A$56,(IF(G593=7,'[1]ANEXO RP14'!$A$57,(IF(G593=8,'[1]ANEXO RP14'!$A$58,(IF(G593=9,'[1]ANEXO RP14'!$A$59,(IF(G593=10,'[1]ANEXO RP14'!$A$60,(IF(G593=11,'[1]ANEXO RP14'!$A$61,(IF(G593=12,'[1]ANEXO RP14'!$A$62,(IF(G593=13,'[1]ANEXO RP14'!$A$63,(IF(G593=14,'[1]ANEXO RP14'!$A$64,(IF(G593=15,'[1]ANEXO RP14'!$A$65,(IF(G593=16,'[1]ANEXO RP14'!$A$66," ")))))))))))))))))))))))))))))))</f>
        <v>Gêneros alimentícios</v>
      </c>
      <c r="I593" s="185">
        <v>1394.44</v>
      </c>
      <c r="J593" s="182">
        <v>43728</v>
      </c>
      <c r="K593" s="183" t="s">
        <v>506</v>
      </c>
    </row>
    <row r="594" spans="1:11" s="131" customFormat="1" ht="41.25" customHeight="1" thickBot="1">
      <c r="A594" s="173">
        <v>43713</v>
      </c>
      <c r="B594" s="174" t="s">
        <v>507</v>
      </c>
      <c r="C594" s="175">
        <v>3508406000178</v>
      </c>
      <c r="D594" s="176" t="str">
        <f>VLOOKUP($C593:$C$5037,$C$27:$D$5037,2,0)</f>
        <v>M.M PAPELARIA DE FRANCA LTDA ME</v>
      </c>
      <c r="E594" s="79">
        <v>4003</v>
      </c>
      <c r="F594" s="178" t="str">
        <f>VLOOKUP($E594:$E$5037,'[1]PLANO DE APLICAÇÃO'!$A$4:$B$1020,2,0)</f>
        <v>MATERIAL EDUCATIVO/PEDAGÓGICO/DIDÁTICO/EXPEDIENTE</v>
      </c>
      <c r="G594" s="179">
        <v>6</v>
      </c>
      <c r="H594" s="180" t="str">
        <f>IF(G594=1,'[1]ANEXO RP14'!$A$51,(IF(G594=2,'[1]ANEXO RP14'!$A$52,(IF(G594=3,'[1]ANEXO RP14'!$A$53,(IF(G594=4,'[1]ANEXO RP14'!$A$54,(IF(G594=5,'[1]ANEXO RP14'!$A$55,(IF(G594=6,'[1]ANEXO RP14'!$A$56,(IF(G594=7,'[1]ANEXO RP14'!$A$57,(IF(G594=8,'[1]ANEXO RP14'!$A$58,(IF(G594=9,'[1]ANEXO RP14'!$A$59,(IF(G594=10,'[1]ANEXO RP14'!$A$60,(IF(G594=11,'[1]ANEXO RP14'!$A$61,(IF(G594=12,'[1]ANEXO RP14'!$A$62,(IF(G594=13,'[1]ANEXO RP14'!$A$63,(IF(G594=14,'[1]ANEXO RP14'!$A$64,(IF(G594=15,'[1]ANEXO RP14'!$A$65,(IF(G594=16,'[1]ANEXO RP14'!$A$66," ")))))))))))))))))))))))))))))))</f>
        <v>Outros materiais de consumo</v>
      </c>
      <c r="I594" s="185">
        <v>472</v>
      </c>
      <c r="J594" s="182">
        <v>43728</v>
      </c>
      <c r="K594" s="183" t="s">
        <v>508</v>
      </c>
    </row>
    <row r="595" spans="1:11" s="131" customFormat="1" ht="41.25" customHeight="1" thickBot="1">
      <c r="A595" s="173">
        <v>43713</v>
      </c>
      <c r="B595" s="174" t="s">
        <v>509</v>
      </c>
      <c r="C595" s="175">
        <v>40432544000147</v>
      </c>
      <c r="D595" s="176" t="s">
        <v>447</v>
      </c>
      <c r="E595" s="186">
        <v>3003</v>
      </c>
      <c r="F595" s="178" t="str">
        <f>VLOOKUP($E595:$E$5037,'[1]PLANO DE APLICAÇÃO'!$A$4:$B$1020,2,0)</f>
        <v>TELEFONE/INTERNET</v>
      </c>
      <c r="G595" s="179">
        <v>11</v>
      </c>
      <c r="H595" s="180" t="str">
        <f>IF(G595=1,'[1]ANEXO RP14'!$A$51,(IF(G595=2,'[1]ANEXO RP14'!$A$52,(IF(G595=3,'[1]ANEXO RP14'!$A$53,(IF(G595=4,'[1]ANEXO RP14'!$A$54,(IF(G595=5,'[1]ANEXO RP14'!$A$55,(IF(G595=6,'[1]ANEXO RP14'!$A$56,(IF(G595=7,'[1]ANEXO RP14'!$A$57,(IF(G595=8,'[1]ANEXO RP14'!$A$58,(IF(G595=9,'[1]ANEXO RP14'!$A$59,(IF(G595=10,'[1]ANEXO RP14'!$A$60,(IF(G595=11,'[1]ANEXO RP14'!$A$61,(IF(G595=12,'[1]ANEXO RP14'!$A$62,(IF(G595=13,'[1]ANEXO RP14'!$A$63,(IF(G595=14,'[1]ANEXO RP14'!$A$64,(IF(G595=15,'[1]ANEXO RP14'!$A$65,(IF(G595=16,'[1]ANEXO RP14'!$A$66," ")))))))))))))))))))))))))))))))</f>
        <v>Utilidades públicas (7)</v>
      </c>
      <c r="I595" s="185">
        <v>41.93</v>
      </c>
      <c r="J595" s="182">
        <v>43728</v>
      </c>
      <c r="K595" s="183" t="s">
        <v>510</v>
      </c>
    </row>
    <row r="596" spans="1:11" s="131" customFormat="1" ht="41.25" customHeight="1" thickBot="1">
      <c r="A596" s="173">
        <v>43713</v>
      </c>
      <c r="B596" s="174" t="s">
        <v>511</v>
      </c>
      <c r="C596" s="175">
        <v>9382434000178</v>
      </c>
      <c r="D596" s="176" t="str">
        <f>VLOOKUP($C595:$C$5037,$C$27:$D$5037,2,0)</f>
        <v>POSTO MARIO ROBERTO JANJÃO LTDA</v>
      </c>
      <c r="E596" s="186">
        <v>4007</v>
      </c>
      <c r="F596" s="178" t="str">
        <f>VLOOKUP($E596:$E$5037,'[1]PLANO DE APLICAÇÃO'!$A$4:$B$1020,2,0)</f>
        <v>COMBUSTIVEIS E LUBRIFICANTES AUTOMOTIVOS</v>
      </c>
      <c r="G596" s="179">
        <v>12</v>
      </c>
      <c r="H596" s="180" t="str">
        <f>IF(G596=1,'[1]ANEXO RP14'!$A$51,(IF(G596=2,'[1]ANEXO RP14'!$A$52,(IF(G596=3,'[1]ANEXO RP14'!$A$53,(IF(G596=4,'[1]ANEXO RP14'!$A$54,(IF(G596=5,'[1]ANEXO RP14'!$A$55,(IF(G596=6,'[1]ANEXO RP14'!$A$56,(IF(G596=7,'[1]ANEXO RP14'!$A$57,(IF(G596=8,'[1]ANEXO RP14'!$A$58,(IF(G596=9,'[1]ANEXO RP14'!$A$59,(IF(G596=10,'[1]ANEXO RP14'!$A$60,(IF(G596=11,'[1]ANEXO RP14'!$A$61,(IF(G596=12,'[1]ANEXO RP14'!$A$62,(IF(G596=13,'[1]ANEXO RP14'!$A$63,(IF(G596=14,'[1]ANEXO RP14'!$A$64,(IF(G596=15,'[1]ANEXO RP14'!$A$65,(IF(G596=16,'[1]ANEXO RP14'!$A$66," ")))))))))))))))))))))))))))))))</f>
        <v>Combustível</v>
      </c>
      <c r="I596" s="185">
        <v>397.69</v>
      </c>
      <c r="J596" s="182">
        <v>43728</v>
      </c>
      <c r="K596" s="183" t="s">
        <v>512</v>
      </c>
    </row>
    <row r="597" spans="1:11" s="131" customFormat="1" ht="41.25" customHeight="1" thickBot="1">
      <c r="A597" s="173">
        <v>43713</v>
      </c>
      <c r="B597" s="174" t="s">
        <v>513</v>
      </c>
      <c r="C597" s="175">
        <v>40432544000147</v>
      </c>
      <c r="D597" s="176" t="s">
        <v>447</v>
      </c>
      <c r="E597" s="186">
        <v>3003</v>
      </c>
      <c r="F597" s="178" t="str">
        <f>VLOOKUP($E597:$E$5037,'[1]PLANO DE APLICAÇÃO'!$A$4:$B$1020,2,0)</f>
        <v>TELEFONE/INTERNET</v>
      </c>
      <c r="G597" s="179">
        <v>11</v>
      </c>
      <c r="H597" s="180" t="str">
        <f>IF(G597=1,'[1]ANEXO RP14'!$A$51,(IF(G597=2,'[1]ANEXO RP14'!$A$52,(IF(G597=3,'[1]ANEXO RP14'!$A$53,(IF(G597=4,'[1]ANEXO RP14'!$A$54,(IF(G597=5,'[1]ANEXO RP14'!$A$55,(IF(G597=6,'[1]ANEXO RP14'!$A$56,(IF(G597=7,'[1]ANEXO RP14'!$A$57,(IF(G597=8,'[1]ANEXO RP14'!$A$58,(IF(G597=9,'[1]ANEXO RP14'!$A$59,(IF(G597=10,'[1]ANEXO RP14'!$A$60,(IF(G597=11,'[1]ANEXO RP14'!$A$61,(IF(G597=12,'[1]ANEXO RP14'!$A$62,(IF(G597=13,'[1]ANEXO RP14'!$A$63,(IF(G597=14,'[1]ANEXO RP14'!$A$64,(IF(G597=15,'[1]ANEXO RP14'!$A$65,(IF(G597=16,'[1]ANEXO RP14'!$A$66," ")))))))))))))))))))))))))))))))</f>
        <v>Utilidades públicas (7)</v>
      </c>
      <c r="I597" s="185">
        <v>343.33</v>
      </c>
      <c r="J597" s="182">
        <v>43728</v>
      </c>
      <c r="K597" s="183" t="s">
        <v>127</v>
      </c>
    </row>
    <row r="598" spans="1:11" s="131" customFormat="1" ht="41.25" customHeight="1" thickBot="1">
      <c r="A598" s="173">
        <v>43714</v>
      </c>
      <c r="B598" s="174" t="s">
        <v>139</v>
      </c>
      <c r="C598" s="175">
        <v>21327926822</v>
      </c>
      <c r="D598" s="176" t="s">
        <v>148</v>
      </c>
      <c r="E598" s="186">
        <v>1006</v>
      </c>
      <c r="F598" s="178" t="s">
        <v>75</v>
      </c>
      <c r="G598" s="179">
        <v>1</v>
      </c>
      <c r="H598" s="180" t="s">
        <v>375</v>
      </c>
      <c r="I598" s="185">
        <v>719.42</v>
      </c>
      <c r="J598" s="182">
        <v>43714</v>
      </c>
      <c r="K598" s="183" t="s">
        <v>127</v>
      </c>
    </row>
    <row r="599" spans="1:11" s="131" customFormat="1" ht="41.25" customHeight="1" thickBot="1">
      <c r="A599" s="173">
        <v>43719</v>
      </c>
      <c r="B599" s="174" t="s">
        <v>514</v>
      </c>
      <c r="C599" s="175">
        <v>33050196000188</v>
      </c>
      <c r="D599" s="176" t="str">
        <f>VLOOKUP($C597:$C$5037,$C$27:$D$5037,2,0)</f>
        <v>CPFL</v>
      </c>
      <c r="E599" s="186">
        <v>3001</v>
      </c>
      <c r="F599" s="178" t="str">
        <f>VLOOKUP($E599:$E$5037,'[1]PLANO DE APLICAÇÃO'!$A$4:$B$1020,2,0)</f>
        <v>ENERGIA ELÉTRICA</v>
      </c>
      <c r="G599" s="179">
        <v>11</v>
      </c>
      <c r="H599" s="180" t="str">
        <f>IF(G599=1,'[1]ANEXO RP14'!$A$51,(IF(G599=2,'[1]ANEXO RP14'!$A$52,(IF(G599=3,'[1]ANEXO RP14'!$A$53,(IF(G599=4,'[1]ANEXO RP14'!$A$54,(IF(G599=5,'[1]ANEXO RP14'!$A$55,(IF(G599=6,'[1]ANEXO RP14'!$A$56,(IF(G599=7,'[1]ANEXO RP14'!$A$57,(IF(G599=8,'[1]ANEXO RP14'!$A$58,(IF(G599=9,'[1]ANEXO RP14'!$A$59,(IF(G599=10,'[1]ANEXO RP14'!$A$60,(IF(G599=11,'[1]ANEXO RP14'!$A$61,(IF(G599=12,'[1]ANEXO RP14'!$A$62,(IF(G599=13,'[1]ANEXO RP14'!$A$63,(IF(G599=14,'[1]ANEXO RP14'!$A$64,(IF(G599=15,'[1]ANEXO RP14'!$A$65,(IF(G599=16,'[1]ANEXO RP14'!$A$66," ")))))))))))))))))))))))))))))))</f>
        <v>Utilidades públicas (7)</v>
      </c>
      <c r="I599" s="185">
        <v>83.1</v>
      </c>
      <c r="J599" s="182">
        <v>43728</v>
      </c>
      <c r="K599" s="183" t="s">
        <v>127</v>
      </c>
    </row>
    <row r="600" spans="1:11" s="131" customFormat="1" ht="41.25" customHeight="1" thickBot="1">
      <c r="A600" s="173">
        <v>43719</v>
      </c>
      <c r="B600" s="174" t="s">
        <v>515</v>
      </c>
      <c r="C600" s="175">
        <v>33050196000188</v>
      </c>
      <c r="D600" s="176" t="str">
        <f>VLOOKUP($C599:$C$5037,$C$27:$D$5037,2,0)</f>
        <v>CPFL</v>
      </c>
      <c r="E600" s="186">
        <v>3001</v>
      </c>
      <c r="F600" s="178" t="str">
        <f>VLOOKUP($E600:$E$5037,'[1]PLANO DE APLICAÇÃO'!$A$4:$B$1020,2,0)</f>
        <v>ENERGIA ELÉTRICA</v>
      </c>
      <c r="G600" s="179">
        <v>11</v>
      </c>
      <c r="H600" s="180" t="str">
        <f>IF(G600=1,'[1]ANEXO RP14'!$A$51,(IF(G600=2,'[1]ANEXO RP14'!$A$52,(IF(G600=3,'[1]ANEXO RP14'!$A$53,(IF(G600=4,'[1]ANEXO RP14'!$A$54,(IF(G600=5,'[1]ANEXO RP14'!$A$55,(IF(G600=6,'[1]ANEXO RP14'!$A$56,(IF(G600=7,'[1]ANEXO RP14'!$A$57,(IF(G600=8,'[1]ANEXO RP14'!$A$58,(IF(G600=9,'[1]ANEXO RP14'!$A$59,(IF(G600=10,'[1]ANEXO RP14'!$A$60,(IF(G600=11,'[1]ANEXO RP14'!$A$61,(IF(G600=12,'[1]ANEXO RP14'!$A$62,(IF(G600=13,'[1]ANEXO RP14'!$A$63,(IF(G600=14,'[1]ANEXO RP14'!$A$64,(IF(G600=15,'[1]ANEXO RP14'!$A$65,(IF(G600=16,'[1]ANEXO RP14'!$A$66," ")))))))))))))))))))))))))))))))</f>
        <v>Utilidades públicas (7)</v>
      </c>
      <c r="I600" s="185">
        <v>3194.17</v>
      </c>
      <c r="J600" s="182">
        <v>43728</v>
      </c>
      <c r="K600" s="183" t="s">
        <v>127</v>
      </c>
    </row>
    <row r="601" spans="1:11" s="131" customFormat="1" ht="41.25" customHeight="1" thickBot="1">
      <c r="A601" s="173">
        <v>43721</v>
      </c>
      <c r="B601" s="174" t="s">
        <v>516</v>
      </c>
      <c r="C601" s="175">
        <v>2102498000129</v>
      </c>
      <c r="D601" s="176" t="str">
        <f>VLOOKUP($C600:$C$5037,$C$27:$D$5037,2,0)</f>
        <v>METROPOLITAN LIFE SEGUROS E PREVIDENCIA PRIVADA S.A</v>
      </c>
      <c r="E601" s="186">
        <v>3004</v>
      </c>
      <c r="F601" s="178" t="str">
        <f>VLOOKUP($E601:$E$5037,'[1]PLANO DE APLICAÇÃO'!$A$4:$B$1020,2,0)</f>
        <v>SEGUROS</v>
      </c>
      <c r="G601" s="179">
        <v>1</v>
      </c>
      <c r="H601" s="180" t="str">
        <f>IF(G601=1,'[1]ANEXO RP14'!$A$51,(IF(G601=2,'[1]ANEXO RP14'!$A$52,(IF(G601=3,'[1]ANEXO RP14'!$A$53,(IF(G601=4,'[1]ANEXO RP14'!$A$54,(IF(G601=5,'[1]ANEXO RP14'!$A$55,(IF(G601=6,'[1]ANEXO RP14'!$A$56,(IF(G601=7,'[1]ANEXO RP14'!$A$57,(IF(G601=8,'[1]ANEXO RP14'!$A$58,(IF(G601=9,'[1]ANEXO RP14'!$A$59,(IF(G601=10,'[1]ANEXO RP14'!$A$60,(IF(G601=11,'[1]ANEXO RP14'!$A$61,(IF(G601=12,'[1]ANEXO RP14'!$A$62,(IF(G601=13,'[1]ANEXO RP14'!$A$63,(IF(G601=14,'[1]ANEXO RP14'!$A$64,(IF(G601=15,'[1]ANEXO RP14'!$A$65,(IF(G601=16,'[1]ANEXO RP14'!$A$66," ")))))))))))))))))))))))))))))))</f>
        <v>Recursos humanos (5)</v>
      </c>
      <c r="I601" s="185">
        <v>515.20000000000005</v>
      </c>
      <c r="J601" s="182">
        <v>43728</v>
      </c>
      <c r="K601" s="183" t="s">
        <v>517</v>
      </c>
    </row>
    <row r="602" spans="1:11" s="131" customFormat="1" ht="41.25" customHeight="1" thickBot="1">
      <c r="A602" s="173">
        <v>43723</v>
      </c>
      <c r="B602" s="174" t="s">
        <v>139</v>
      </c>
      <c r="C602" s="184">
        <v>35178367880</v>
      </c>
      <c r="D602" s="176" t="str">
        <f>VLOOKUP($C602:$C$5037,$C$27:$D$5037,2,0)</f>
        <v>ADRIANA FERREIRA DA SILVA</v>
      </c>
      <c r="E602" s="186">
        <v>1006</v>
      </c>
      <c r="F602" s="178" t="str">
        <f>VLOOKUP($E602:$E$5037,'[1]PLANO DE APLICAÇÃO'!$A$4:$B$1020,2,0)</f>
        <v>CUIDADOR SOCIAL</v>
      </c>
      <c r="G602" s="179">
        <v>1</v>
      </c>
      <c r="H602" s="180" t="str">
        <f>IF(G602=1,'[1]ANEXO RP14'!$A$51,(IF(G602=2,'[1]ANEXO RP14'!$A$52,(IF(G602=3,'[1]ANEXO RP14'!$A$53,(IF(G602=4,'[1]ANEXO RP14'!$A$54,(IF(G602=5,'[1]ANEXO RP14'!$A$55,(IF(G602=6,'[1]ANEXO RP14'!$A$56,(IF(G602=7,'[1]ANEXO RP14'!$A$57,(IF(G602=8,'[1]ANEXO RP14'!$A$58,(IF(G602=9,'[1]ANEXO RP14'!$A$59,(IF(G602=10,'[1]ANEXO RP14'!$A$60,(IF(G602=11,'[1]ANEXO RP14'!$A$61,(IF(G602=12,'[1]ANEXO RP14'!$A$62,(IF(G602=13,'[1]ANEXO RP14'!$A$63,(IF(G602=14,'[1]ANEXO RP14'!$A$64,(IF(G602=15,'[1]ANEXO RP14'!$A$65,(IF(G602=16,'[1]ANEXO RP14'!$A$66," ")))))))))))))))))))))))))))))))</f>
        <v>Recursos humanos (5)</v>
      </c>
      <c r="I602" s="185">
        <v>490.78</v>
      </c>
      <c r="J602" s="182">
        <v>43728</v>
      </c>
      <c r="K602" s="183" t="s">
        <v>127</v>
      </c>
    </row>
    <row r="603" spans="1:11" s="131" customFormat="1" ht="41.25" customHeight="1" thickBot="1">
      <c r="A603" s="173">
        <v>43723</v>
      </c>
      <c r="B603" s="174" t="s">
        <v>139</v>
      </c>
      <c r="C603" s="175">
        <v>3508810577</v>
      </c>
      <c r="D603" s="176" t="str">
        <f>VLOOKUP($C602:$C$5037,$C$27:$D$5037,2,0)</f>
        <v>ANA PAULA MACHADO DOS SANTOS</v>
      </c>
      <c r="E603" s="186">
        <v>1006</v>
      </c>
      <c r="F603" s="178" t="str">
        <f>VLOOKUP($E603:$E$5037,'[1]PLANO DE APLICAÇÃO'!$A$4:$B$1020,2,0)</f>
        <v>CUIDADOR SOCIAL</v>
      </c>
      <c r="G603" s="179">
        <v>1</v>
      </c>
      <c r="H603" s="180" t="str">
        <f>IF(G603=1,'[1]ANEXO RP14'!$A$51,(IF(G603=2,'[1]ANEXO RP14'!$A$52,(IF(G603=3,'[1]ANEXO RP14'!$A$53,(IF(G603=4,'[1]ANEXO RP14'!$A$54,(IF(G603=5,'[1]ANEXO RP14'!$A$55,(IF(G603=6,'[1]ANEXO RP14'!$A$56,(IF(G603=7,'[1]ANEXO RP14'!$A$57,(IF(G603=8,'[1]ANEXO RP14'!$A$58,(IF(G603=9,'[1]ANEXO RP14'!$A$59,(IF(G603=10,'[1]ANEXO RP14'!$A$60,(IF(G603=11,'[1]ANEXO RP14'!$A$61,(IF(G603=12,'[1]ANEXO RP14'!$A$62,(IF(G603=13,'[1]ANEXO RP14'!$A$63,(IF(G603=14,'[1]ANEXO RP14'!$A$64,(IF(G603=15,'[1]ANEXO RP14'!$A$65,(IF(G603=16,'[1]ANEXO RP14'!$A$66," ")))))))))))))))))))))))))))))))</f>
        <v>Recursos humanos (5)</v>
      </c>
      <c r="I603" s="185">
        <v>490.78</v>
      </c>
      <c r="J603" s="182">
        <v>43728</v>
      </c>
      <c r="K603" s="183" t="s">
        <v>127</v>
      </c>
    </row>
    <row r="604" spans="1:11" s="131" customFormat="1" ht="41.25" customHeight="1" thickBot="1">
      <c r="A604" s="173">
        <v>43723</v>
      </c>
      <c r="B604" s="174" t="s">
        <v>139</v>
      </c>
      <c r="C604" s="175">
        <v>14833799812</v>
      </c>
      <c r="D604" s="176" t="str">
        <f>VLOOKUP($C603:$C$5037,$C$27:$D$5037,2,0)</f>
        <v>ANGELA MARIA DE MOURA</v>
      </c>
      <c r="E604" s="186">
        <v>1006</v>
      </c>
      <c r="F604" s="178" t="str">
        <f>VLOOKUP($E604:$E$5037,'[1]PLANO DE APLICAÇÃO'!$A$4:$B$1020,2,0)</f>
        <v>CUIDADOR SOCIAL</v>
      </c>
      <c r="G604" s="179">
        <v>1</v>
      </c>
      <c r="H604" s="180" t="str">
        <f>IF(G604=1,'[1]ANEXO RP14'!$A$51,(IF(G604=2,'[1]ANEXO RP14'!$A$52,(IF(G604=3,'[1]ANEXO RP14'!$A$53,(IF(G604=4,'[1]ANEXO RP14'!$A$54,(IF(G604=5,'[1]ANEXO RP14'!$A$55,(IF(G604=6,'[1]ANEXO RP14'!$A$56,(IF(G604=7,'[1]ANEXO RP14'!$A$57,(IF(G604=8,'[1]ANEXO RP14'!$A$58,(IF(G604=9,'[1]ANEXO RP14'!$A$59,(IF(G604=10,'[1]ANEXO RP14'!$A$60,(IF(G604=11,'[1]ANEXO RP14'!$A$61,(IF(G604=12,'[1]ANEXO RP14'!$A$62,(IF(G604=13,'[1]ANEXO RP14'!$A$63,(IF(G604=14,'[1]ANEXO RP14'!$A$64,(IF(G604=15,'[1]ANEXO RP14'!$A$65,(IF(G604=16,'[1]ANEXO RP14'!$A$66," ")))))))))))))))))))))))))))))))</f>
        <v>Recursos humanos (5)</v>
      </c>
      <c r="I604" s="185">
        <v>490.78</v>
      </c>
      <c r="J604" s="182">
        <v>43728</v>
      </c>
      <c r="K604" s="183" t="s">
        <v>127</v>
      </c>
    </row>
    <row r="605" spans="1:11" s="131" customFormat="1" ht="41.25" customHeight="1" thickBot="1">
      <c r="A605" s="173">
        <v>43723</v>
      </c>
      <c r="B605" s="174" t="s">
        <v>139</v>
      </c>
      <c r="C605" s="175">
        <v>34222681890</v>
      </c>
      <c r="D605" s="176" t="str">
        <f>VLOOKUP($C604:$C$5037,$C$27:$D$5037,2,0)</f>
        <v>DARCIELA KAIZER</v>
      </c>
      <c r="E605" s="186">
        <v>1006</v>
      </c>
      <c r="F605" s="178" t="str">
        <f>VLOOKUP($E605:$E$5037,'[1]PLANO DE APLICAÇÃO'!$A$4:$B$1020,2,0)</f>
        <v>CUIDADOR SOCIAL</v>
      </c>
      <c r="G605" s="179">
        <v>1</v>
      </c>
      <c r="H605" s="180" t="str">
        <f>IF(G605=1,'[1]ANEXO RP14'!$A$51,(IF(G605=2,'[1]ANEXO RP14'!$A$52,(IF(G605=3,'[1]ANEXO RP14'!$A$53,(IF(G605=4,'[1]ANEXO RP14'!$A$54,(IF(G605=5,'[1]ANEXO RP14'!$A$55,(IF(G605=6,'[1]ANEXO RP14'!$A$56,(IF(G605=7,'[1]ANEXO RP14'!$A$57,(IF(G605=8,'[1]ANEXO RP14'!$A$58,(IF(G605=9,'[1]ANEXO RP14'!$A$59,(IF(G605=10,'[1]ANEXO RP14'!$A$60,(IF(G605=11,'[1]ANEXO RP14'!$A$61,(IF(G605=12,'[1]ANEXO RP14'!$A$62,(IF(G605=13,'[1]ANEXO RP14'!$A$63,(IF(G605=14,'[1]ANEXO RP14'!$A$64,(IF(G605=15,'[1]ANEXO RP14'!$A$65,(IF(G605=16,'[1]ANEXO RP14'!$A$66," ")))))))))))))))))))))))))))))))</f>
        <v>Recursos humanos (5)</v>
      </c>
      <c r="I605" s="185">
        <v>490.78</v>
      </c>
      <c r="J605" s="182">
        <v>43728</v>
      </c>
      <c r="K605" s="183" t="s">
        <v>127</v>
      </c>
    </row>
    <row r="606" spans="1:11" s="131" customFormat="1" ht="41.25" customHeight="1" thickBot="1">
      <c r="A606" s="173">
        <v>43723</v>
      </c>
      <c r="B606" s="174" t="s">
        <v>139</v>
      </c>
      <c r="C606" s="175">
        <v>36239768812</v>
      </c>
      <c r="D606" s="176" t="str">
        <f>VLOOKUP($C605:$C$5037,$C$27:$D$5037,2,0)</f>
        <v>DRIELY CRISTINA DE ARAUJO SOUZA</v>
      </c>
      <c r="E606" s="186">
        <v>1006</v>
      </c>
      <c r="F606" s="178" t="str">
        <f>VLOOKUP($E606:$E$5037,'[1]PLANO DE APLICAÇÃO'!$A$4:$B$1020,2,0)</f>
        <v>CUIDADOR SOCIAL</v>
      </c>
      <c r="G606" s="179">
        <v>1</v>
      </c>
      <c r="H606" s="180" t="str">
        <f>IF(G606=1,'[1]ANEXO RP14'!$A$51,(IF(G606=2,'[1]ANEXO RP14'!$A$52,(IF(G606=3,'[1]ANEXO RP14'!$A$53,(IF(G606=4,'[1]ANEXO RP14'!$A$54,(IF(G606=5,'[1]ANEXO RP14'!$A$55,(IF(G606=6,'[1]ANEXO RP14'!$A$56,(IF(G606=7,'[1]ANEXO RP14'!$A$57,(IF(G606=8,'[1]ANEXO RP14'!$A$58,(IF(G606=9,'[1]ANEXO RP14'!$A$59,(IF(G606=10,'[1]ANEXO RP14'!$A$60,(IF(G606=11,'[1]ANEXO RP14'!$A$61,(IF(G606=12,'[1]ANEXO RP14'!$A$62,(IF(G606=13,'[1]ANEXO RP14'!$A$63,(IF(G606=14,'[1]ANEXO RP14'!$A$64,(IF(G606=15,'[1]ANEXO RP14'!$A$65,(IF(G606=16,'[1]ANEXO RP14'!$A$66," ")))))))))))))))))))))))))))))))</f>
        <v>Recursos humanos (5)</v>
      </c>
      <c r="I606" s="185">
        <v>490.78</v>
      </c>
      <c r="J606" s="182">
        <v>43728</v>
      </c>
      <c r="K606" s="183" t="s">
        <v>127</v>
      </c>
    </row>
    <row r="607" spans="1:11" s="131" customFormat="1" ht="41.25" customHeight="1" thickBot="1">
      <c r="A607" s="173">
        <v>43723</v>
      </c>
      <c r="B607" s="174" t="s">
        <v>139</v>
      </c>
      <c r="C607" s="175">
        <v>26257105862</v>
      </c>
      <c r="D607" s="176" t="str">
        <f>VLOOKUP($C606:$C$5037,$C$27:$D$5037,2,0)</f>
        <v>EDMA APARECIDA DIAS BERNABE</v>
      </c>
      <c r="E607" s="186">
        <v>1008</v>
      </c>
      <c r="F607" s="178" t="str">
        <f>VLOOKUP($E607:$E$5037,'[1]PLANO DE APLICAÇÃO'!$A$4:$B$1020,2,0)</f>
        <v>AUXILIAR DE LIMPEZA</v>
      </c>
      <c r="G607" s="179">
        <v>1</v>
      </c>
      <c r="H607" s="180" t="str">
        <f>IF(G607=1,'[1]ANEXO RP14'!$A$51,(IF(G607=2,'[1]ANEXO RP14'!$A$52,(IF(G607=3,'[1]ANEXO RP14'!$A$53,(IF(G607=4,'[1]ANEXO RP14'!$A$54,(IF(G607=5,'[1]ANEXO RP14'!$A$55,(IF(G607=6,'[1]ANEXO RP14'!$A$56,(IF(G607=7,'[1]ANEXO RP14'!$A$57,(IF(G607=8,'[1]ANEXO RP14'!$A$58,(IF(G607=9,'[1]ANEXO RP14'!$A$59,(IF(G607=10,'[1]ANEXO RP14'!$A$60,(IF(G607=11,'[1]ANEXO RP14'!$A$61,(IF(G607=12,'[1]ANEXO RP14'!$A$62,(IF(G607=13,'[1]ANEXO RP14'!$A$63,(IF(G607=14,'[1]ANEXO RP14'!$A$64,(IF(G607=15,'[1]ANEXO RP14'!$A$65,(IF(G607=16,'[1]ANEXO RP14'!$A$66," ")))))))))))))))))))))))))))))))</f>
        <v>Recursos humanos (5)</v>
      </c>
      <c r="I607" s="185">
        <v>350</v>
      </c>
      <c r="J607" s="182">
        <v>43728</v>
      </c>
      <c r="K607" s="183" t="s">
        <v>127</v>
      </c>
    </row>
    <row r="608" spans="1:11" s="131" customFormat="1" ht="41.25" customHeight="1" thickBot="1">
      <c r="A608" s="173">
        <v>43723</v>
      </c>
      <c r="B608" s="174" t="s">
        <v>139</v>
      </c>
      <c r="C608" s="175">
        <v>22555165860</v>
      </c>
      <c r="D608" s="176" t="str">
        <f>VLOOKUP($C607:$C$5037,$C$27:$D$5037,2,0)</f>
        <v>EDNEA NUNES SILVA</v>
      </c>
      <c r="E608" s="186">
        <v>1009</v>
      </c>
      <c r="F608" s="178" t="str">
        <f>VLOOKUP($E608:$E$5037,'[1]PLANO DE APLICAÇÃO'!$A$4:$B$1020,2,0)</f>
        <v>LAVANDERIA</v>
      </c>
      <c r="G608" s="179">
        <v>1</v>
      </c>
      <c r="H608" s="180" t="str">
        <f>IF(G608=1,'[1]ANEXO RP14'!$A$51,(IF(G608=2,'[1]ANEXO RP14'!$A$52,(IF(G608=3,'[1]ANEXO RP14'!$A$53,(IF(G608=4,'[1]ANEXO RP14'!$A$54,(IF(G608=5,'[1]ANEXO RP14'!$A$55,(IF(G608=6,'[1]ANEXO RP14'!$A$56,(IF(G608=7,'[1]ANEXO RP14'!$A$57,(IF(G608=8,'[1]ANEXO RP14'!$A$58,(IF(G608=9,'[1]ANEXO RP14'!$A$59,(IF(G608=10,'[1]ANEXO RP14'!$A$60,(IF(G608=11,'[1]ANEXO RP14'!$A$61,(IF(G608=12,'[1]ANEXO RP14'!$A$62,(IF(G608=13,'[1]ANEXO RP14'!$A$63,(IF(G608=14,'[1]ANEXO RP14'!$A$64,(IF(G608=15,'[1]ANEXO RP14'!$A$65,(IF(G608=16,'[1]ANEXO RP14'!$A$66," ")))))))))))))))))))))))))))))))</f>
        <v>Recursos humanos (5)</v>
      </c>
      <c r="I608" s="185">
        <v>490.78</v>
      </c>
      <c r="J608" s="182">
        <v>43728</v>
      </c>
      <c r="K608" s="183" t="s">
        <v>127</v>
      </c>
    </row>
    <row r="609" spans="1:11" s="131" customFormat="1" ht="41.25" customHeight="1" thickBot="1">
      <c r="A609" s="173">
        <v>43723</v>
      </c>
      <c r="B609" s="174" t="s">
        <v>139</v>
      </c>
      <c r="C609" s="175">
        <v>14452577857</v>
      </c>
      <c r="D609" s="176" t="str">
        <f>VLOOKUP($C608:$C$5037,$C$27:$D$5037,2,0)</f>
        <v>ELAINE FARIA DA SILVA ASSIS</v>
      </c>
      <c r="E609" s="186">
        <v>1007</v>
      </c>
      <c r="F609" s="178" t="str">
        <f>VLOOKUP($E609:$E$5037,'[1]PLANO DE APLICAÇÃO'!$A$4:$B$1020,2,0)</f>
        <v>COZINHEIRA</v>
      </c>
      <c r="G609" s="179">
        <v>1</v>
      </c>
      <c r="H609" s="180" t="str">
        <f>IF(G609=1,'[1]ANEXO RP14'!$A$51,(IF(G609=2,'[1]ANEXO RP14'!$A$52,(IF(G609=3,'[1]ANEXO RP14'!$A$53,(IF(G609=4,'[1]ANEXO RP14'!$A$54,(IF(G609=5,'[1]ANEXO RP14'!$A$55,(IF(G609=6,'[1]ANEXO RP14'!$A$56,(IF(G609=7,'[1]ANEXO RP14'!$A$57,(IF(G609=8,'[1]ANEXO RP14'!$A$58,(IF(G609=9,'[1]ANEXO RP14'!$A$59,(IF(G609=10,'[1]ANEXO RP14'!$A$60,(IF(G609=11,'[1]ANEXO RP14'!$A$61,(IF(G609=12,'[1]ANEXO RP14'!$A$62,(IF(G609=13,'[1]ANEXO RP14'!$A$63,(IF(G609=14,'[1]ANEXO RP14'!$A$64,(IF(G609=15,'[1]ANEXO RP14'!$A$65,(IF(G609=16,'[1]ANEXO RP14'!$A$66," ")))))))))))))))))))))))))))))))</f>
        <v>Recursos humanos (5)</v>
      </c>
      <c r="I609" s="185">
        <v>490.78</v>
      </c>
      <c r="J609" s="182">
        <v>43728</v>
      </c>
      <c r="K609" s="183" t="s">
        <v>127</v>
      </c>
    </row>
    <row r="610" spans="1:11" s="131" customFormat="1" ht="41.25" customHeight="1" thickBot="1">
      <c r="A610" s="173">
        <v>43723</v>
      </c>
      <c r="B610" s="174" t="s">
        <v>139</v>
      </c>
      <c r="C610" s="175">
        <v>21327926822</v>
      </c>
      <c r="D610" s="176" t="str">
        <f>VLOOKUP($C609:$C$5037,$C$27:$D$5037,2,0)</f>
        <v>ERICA DE PAULA SILVA CRISPIM</v>
      </c>
      <c r="E610" s="186">
        <v>1006</v>
      </c>
      <c r="F610" s="178" t="str">
        <f>VLOOKUP($E610:$E$5037,'[1]PLANO DE APLICAÇÃO'!$A$4:$B$1020,2,0)</f>
        <v>CUIDADOR SOCIAL</v>
      </c>
      <c r="G610" s="179">
        <v>1</v>
      </c>
      <c r="H610" s="180" t="str">
        <f>IF(G610=1,'[1]ANEXO RP14'!$A$51,(IF(G610=2,'[1]ANEXO RP14'!$A$52,(IF(G610=3,'[1]ANEXO RP14'!$A$53,(IF(G610=4,'[1]ANEXO RP14'!$A$54,(IF(G610=5,'[1]ANEXO RP14'!$A$55,(IF(G610=6,'[1]ANEXO RP14'!$A$56,(IF(G610=7,'[1]ANEXO RP14'!$A$57,(IF(G610=8,'[1]ANEXO RP14'!$A$58,(IF(G610=9,'[1]ANEXO RP14'!$A$59,(IF(G610=10,'[1]ANEXO RP14'!$A$60,(IF(G610=11,'[1]ANEXO RP14'!$A$61,(IF(G610=12,'[1]ANEXO RP14'!$A$62,(IF(G610=13,'[1]ANEXO RP14'!$A$63,(IF(G610=14,'[1]ANEXO RP14'!$A$64,(IF(G610=15,'[1]ANEXO RP14'!$A$65,(IF(G610=16,'[1]ANEXO RP14'!$A$66," ")))))))))))))))))))))))))))))))</f>
        <v>Recursos humanos (5)</v>
      </c>
      <c r="I610" s="185">
        <v>490.78</v>
      </c>
      <c r="J610" s="182">
        <v>43728</v>
      </c>
      <c r="K610" s="183" t="s">
        <v>127</v>
      </c>
    </row>
    <row r="611" spans="1:11" s="131" customFormat="1" ht="41.25" customHeight="1" thickBot="1">
      <c r="A611" s="173">
        <v>43723</v>
      </c>
      <c r="B611" s="174" t="s">
        <v>139</v>
      </c>
      <c r="C611" s="175">
        <v>13881904867</v>
      </c>
      <c r="D611" s="176" t="str">
        <f>VLOOKUP($C610:$C$5037,$C$27:$D$5037,2,0)</f>
        <v>MARIA APARECIDA TAVEIRA CAU</v>
      </c>
      <c r="E611" s="186">
        <v>1007</v>
      </c>
      <c r="F611" s="178" t="str">
        <f>VLOOKUP($E611:$E$5037,'[1]PLANO DE APLICAÇÃO'!$A$4:$B$1020,2,0)</f>
        <v>COZINHEIRA</v>
      </c>
      <c r="G611" s="179">
        <v>1</v>
      </c>
      <c r="H611" s="180" t="str">
        <f>IF(G611=1,'[1]ANEXO RP14'!$A$51,(IF(G611=2,'[1]ANEXO RP14'!$A$52,(IF(G611=3,'[1]ANEXO RP14'!$A$53,(IF(G611=4,'[1]ANEXO RP14'!$A$54,(IF(G611=5,'[1]ANEXO RP14'!$A$55,(IF(G611=6,'[1]ANEXO RP14'!$A$56,(IF(G611=7,'[1]ANEXO RP14'!$A$57,(IF(G611=8,'[1]ANEXO RP14'!$A$58,(IF(G611=9,'[1]ANEXO RP14'!$A$59,(IF(G611=10,'[1]ANEXO RP14'!$A$60,(IF(G611=11,'[1]ANEXO RP14'!$A$61,(IF(G611=12,'[1]ANEXO RP14'!$A$62,(IF(G611=13,'[1]ANEXO RP14'!$A$63,(IF(G611=14,'[1]ANEXO RP14'!$A$64,(IF(G611=15,'[1]ANEXO RP14'!$A$65,(IF(G611=16,'[1]ANEXO RP14'!$A$66," ")))))))))))))))))))))))))))))))</f>
        <v>Recursos humanos (5)</v>
      </c>
      <c r="I611" s="185">
        <v>150</v>
      </c>
      <c r="J611" s="182">
        <v>43728</v>
      </c>
      <c r="K611" s="183" t="s">
        <v>127</v>
      </c>
    </row>
    <row r="612" spans="1:11" s="131" customFormat="1" ht="41.25" customHeight="1" thickBot="1">
      <c r="A612" s="173">
        <v>43723</v>
      </c>
      <c r="B612" s="174" t="s">
        <v>139</v>
      </c>
      <c r="C612" s="175">
        <v>6014818871</v>
      </c>
      <c r="D612" s="176" t="str">
        <f>VLOOKUP($C611:$C$5037,$C$27:$D$5037,2,0)</f>
        <v>MARIA DE LOURDES DOS SANTOS</v>
      </c>
      <c r="E612" s="186">
        <v>1009</v>
      </c>
      <c r="F612" s="178" t="str">
        <f>VLOOKUP($E612:$E$5037,'[1]PLANO DE APLICAÇÃO'!$A$4:$B$1020,2,0)</f>
        <v>LAVANDERIA</v>
      </c>
      <c r="G612" s="179">
        <v>1</v>
      </c>
      <c r="H612" s="180" t="str">
        <f>IF(G612=1,'[1]ANEXO RP14'!$A$51,(IF(G612=2,'[1]ANEXO RP14'!$A$52,(IF(G612=3,'[1]ANEXO RP14'!$A$53,(IF(G612=4,'[1]ANEXO RP14'!$A$54,(IF(G612=5,'[1]ANEXO RP14'!$A$55,(IF(G612=6,'[1]ANEXO RP14'!$A$56,(IF(G612=7,'[1]ANEXO RP14'!$A$57,(IF(G612=8,'[1]ANEXO RP14'!$A$58,(IF(G612=9,'[1]ANEXO RP14'!$A$59,(IF(G612=10,'[1]ANEXO RP14'!$A$60,(IF(G612=11,'[1]ANEXO RP14'!$A$61,(IF(G612=12,'[1]ANEXO RP14'!$A$62,(IF(G612=13,'[1]ANEXO RP14'!$A$63,(IF(G612=14,'[1]ANEXO RP14'!$A$64,(IF(G612=15,'[1]ANEXO RP14'!$A$65,(IF(G612=16,'[1]ANEXO RP14'!$A$66," ")))))))))))))))))))))))))))))))</f>
        <v>Recursos humanos (5)</v>
      </c>
      <c r="I612" s="185">
        <v>490.78</v>
      </c>
      <c r="J612" s="182">
        <v>43728</v>
      </c>
      <c r="K612" s="183" t="s">
        <v>127</v>
      </c>
    </row>
    <row r="613" spans="1:11" s="131" customFormat="1" ht="41.25" customHeight="1" thickBot="1">
      <c r="A613" s="173">
        <v>43723</v>
      </c>
      <c r="B613" s="174" t="s">
        <v>139</v>
      </c>
      <c r="C613" s="175">
        <v>32219947882</v>
      </c>
      <c r="D613" s="176" t="str">
        <f>VLOOKUP($C612:$C$5037,$C$27:$D$5037,2,0)</f>
        <v>MARIANA CRISTINA ALVES</v>
      </c>
      <c r="E613" s="186">
        <v>1006</v>
      </c>
      <c r="F613" s="178" t="str">
        <f>VLOOKUP($E613:$E$5037,'[1]PLANO DE APLICAÇÃO'!$A$4:$B$1020,2,0)</f>
        <v>CUIDADOR SOCIAL</v>
      </c>
      <c r="G613" s="179">
        <v>1</v>
      </c>
      <c r="H613" s="180" t="str">
        <f>IF(G613=1,'[1]ANEXO RP14'!$A$51,(IF(G613=2,'[1]ANEXO RP14'!$A$52,(IF(G613=3,'[1]ANEXO RP14'!$A$53,(IF(G613=4,'[1]ANEXO RP14'!$A$54,(IF(G613=5,'[1]ANEXO RP14'!$A$55,(IF(G613=6,'[1]ANEXO RP14'!$A$56,(IF(G613=7,'[1]ANEXO RP14'!$A$57,(IF(G613=8,'[1]ANEXO RP14'!$A$58,(IF(G613=9,'[1]ANEXO RP14'!$A$59,(IF(G613=10,'[1]ANEXO RP14'!$A$60,(IF(G613=11,'[1]ANEXO RP14'!$A$61,(IF(G613=12,'[1]ANEXO RP14'!$A$62,(IF(G613=13,'[1]ANEXO RP14'!$A$63,(IF(G613=14,'[1]ANEXO RP14'!$A$64,(IF(G613=15,'[1]ANEXO RP14'!$A$65,(IF(G613=16,'[1]ANEXO RP14'!$A$66," ")))))))))))))))))))))))))))))))</f>
        <v>Recursos humanos (5)</v>
      </c>
      <c r="I613" s="185">
        <v>327.2</v>
      </c>
      <c r="J613" s="182">
        <v>43728</v>
      </c>
      <c r="K613" s="183" t="s">
        <v>127</v>
      </c>
    </row>
    <row r="614" spans="1:11" s="131" customFormat="1" ht="41.25" customHeight="1" thickBot="1">
      <c r="A614" s="173">
        <v>43723</v>
      </c>
      <c r="B614" s="174" t="s">
        <v>139</v>
      </c>
      <c r="C614" s="175">
        <v>98467212500</v>
      </c>
      <c r="D614" s="176" t="str">
        <f>VLOOKUP($C613:$C$5037,$C$27:$D$5037,2,0)</f>
        <v>MARIUZETE SANTANA GOMES LEONARDO</v>
      </c>
      <c r="E614" s="186">
        <v>1006</v>
      </c>
      <c r="F614" s="178" t="str">
        <f>VLOOKUP($E614:$E$5037,'[1]PLANO DE APLICAÇÃO'!$A$4:$B$1020,2,0)</f>
        <v>CUIDADOR SOCIAL</v>
      </c>
      <c r="G614" s="179">
        <v>1</v>
      </c>
      <c r="H614" s="180" t="str">
        <f>IF(G614=1,'[1]ANEXO RP14'!$A$51,(IF(G614=2,'[1]ANEXO RP14'!$A$52,(IF(G614=3,'[1]ANEXO RP14'!$A$53,(IF(G614=4,'[1]ANEXO RP14'!$A$54,(IF(G614=5,'[1]ANEXO RP14'!$A$55,(IF(G614=6,'[1]ANEXO RP14'!$A$56,(IF(G614=7,'[1]ANEXO RP14'!$A$57,(IF(G614=8,'[1]ANEXO RP14'!$A$58,(IF(G614=9,'[1]ANEXO RP14'!$A$59,(IF(G614=10,'[1]ANEXO RP14'!$A$60,(IF(G614=11,'[1]ANEXO RP14'!$A$61,(IF(G614=12,'[1]ANEXO RP14'!$A$62,(IF(G614=13,'[1]ANEXO RP14'!$A$63,(IF(G614=14,'[1]ANEXO RP14'!$A$64,(IF(G614=15,'[1]ANEXO RP14'!$A$65,(IF(G614=16,'[1]ANEXO RP14'!$A$66," ")))))))))))))))))))))))))))))))</f>
        <v>Recursos humanos (5)</v>
      </c>
      <c r="I614" s="185">
        <v>490.78</v>
      </c>
      <c r="J614" s="182">
        <v>43728</v>
      </c>
      <c r="K614" s="183" t="s">
        <v>127</v>
      </c>
    </row>
    <row r="615" spans="1:11" s="131" customFormat="1" ht="41.25" customHeight="1" thickBot="1">
      <c r="A615" s="173">
        <v>43723</v>
      </c>
      <c r="B615" s="174" t="s">
        <v>139</v>
      </c>
      <c r="C615" s="175">
        <v>21268132829</v>
      </c>
      <c r="D615" s="176" t="str">
        <f>VLOOKUP($C614:$C$5037,$C$27:$D$5037,2,0)</f>
        <v>MIRIA RODRIGUES DE BRITO</v>
      </c>
      <c r="E615" s="186">
        <v>1006</v>
      </c>
      <c r="F615" s="178" t="str">
        <f>VLOOKUP($E615:$E$5037,'[1]PLANO DE APLICAÇÃO'!$A$4:$B$1020,2,0)</f>
        <v>CUIDADOR SOCIAL</v>
      </c>
      <c r="G615" s="179">
        <v>1</v>
      </c>
      <c r="H615" s="180" t="str">
        <f>IF(G615=1,'[1]ANEXO RP14'!$A$51,(IF(G615=2,'[1]ANEXO RP14'!$A$52,(IF(G615=3,'[1]ANEXO RP14'!$A$53,(IF(G615=4,'[1]ANEXO RP14'!$A$54,(IF(G615=5,'[1]ANEXO RP14'!$A$55,(IF(G615=6,'[1]ANEXO RP14'!$A$56,(IF(G615=7,'[1]ANEXO RP14'!$A$57,(IF(G615=8,'[1]ANEXO RP14'!$A$58,(IF(G615=9,'[1]ANEXO RP14'!$A$59,(IF(G615=10,'[1]ANEXO RP14'!$A$60,(IF(G615=11,'[1]ANEXO RP14'!$A$61,(IF(G615=12,'[1]ANEXO RP14'!$A$62,(IF(G615=13,'[1]ANEXO RP14'!$A$63,(IF(G615=14,'[1]ANEXO RP14'!$A$64,(IF(G615=15,'[1]ANEXO RP14'!$A$65,(IF(G615=16,'[1]ANEXO RP14'!$A$66," ")))))))))))))))))))))))))))))))</f>
        <v>Recursos humanos (5)</v>
      </c>
      <c r="I615" s="185">
        <v>490.78</v>
      </c>
      <c r="J615" s="182">
        <v>43728</v>
      </c>
      <c r="K615" s="183" t="s">
        <v>127</v>
      </c>
    </row>
    <row r="616" spans="1:11" s="131" customFormat="1" ht="41.25" customHeight="1" thickBot="1">
      <c r="A616" s="173">
        <v>43723</v>
      </c>
      <c r="B616" s="174" t="s">
        <v>139</v>
      </c>
      <c r="C616" s="175">
        <v>31023160854</v>
      </c>
      <c r="D616" s="176" t="str">
        <f>VLOOKUP($C615:$C$5037,$C$27:$D$5037,2,0)</f>
        <v>TATIANA IZABEL RANGEL THEODORO</v>
      </c>
      <c r="E616" s="186">
        <v>1006</v>
      </c>
      <c r="F616" s="178" t="str">
        <f>VLOOKUP($E616:$E$5037,'[1]PLANO DE APLICAÇÃO'!$A$4:$B$1020,2,0)</f>
        <v>CUIDADOR SOCIAL</v>
      </c>
      <c r="G616" s="179">
        <v>1</v>
      </c>
      <c r="H616" s="180" t="str">
        <f>IF(G616=1,'[1]ANEXO RP14'!$A$51,(IF(G616=2,'[1]ANEXO RP14'!$A$52,(IF(G616=3,'[1]ANEXO RP14'!$A$53,(IF(G616=4,'[1]ANEXO RP14'!$A$54,(IF(G616=5,'[1]ANEXO RP14'!$A$55,(IF(G616=6,'[1]ANEXO RP14'!$A$56,(IF(G616=7,'[1]ANEXO RP14'!$A$57,(IF(G616=8,'[1]ANEXO RP14'!$A$58,(IF(G616=9,'[1]ANEXO RP14'!$A$59,(IF(G616=10,'[1]ANEXO RP14'!$A$60,(IF(G616=11,'[1]ANEXO RP14'!$A$61,(IF(G616=12,'[1]ANEXO RP14'!$A$62,(IF(G616=13,'[1]ANEXO RP14'!$A$63,(IF(G616=14,'[1]ANEXO RP14'!$A$64,(IF(G616=15,'[1]ANEXO RP14'!$A$65,(IF(G616=16,'[1]ANEXO RP14'!$A$66," ")))))))))))))))))))))))))))))))</f>
        <v>Recursos humanos (5)</v>
      </c>
      <c r="I616" s="185">
        <v>490.78</v>
      </c>
      <c r="J616" s="182">
        <v>43728</v>
      </c>
      <c r="K616" s="183" t="s">
        <v>127</v>
      </c>
    </row>
    <row r="617" spans="1:11" s="131" customFormat="1" ht="41.25" customHeight="1" thickBot="1">
      <c r="A617" s="173">
        <v>43723</v>
      </c>
      <c r="B617" s="174" t="s">
        <v>139</v>
      </c>
      <c r="C617" s="175">
        <v>36444357829</v>
      </c>
      <c r="D617" s="176" t="s">
        <v>494</v>
      </c>
      <c r="E617" s="186">
        <v>1008</v>
      </c>
      <c r="F617" s="178" t="s">
        <v>77</v>
      </c>
      <c r="G617" s="179">
        <v>1</v>
      </c>
      <c r="H617" s="180" t="s">
        <v>375</v>
      </c>
      <c r="I617" s="185">
        <v>490.78</v>
      </c>
      <c r="J617" s="182">
        <v>43728</v>
      </c>
      <c r="K617" s="183" t="s">
        <v>127</v>
      </c>
    </row>
    <row r="618" spans="1:11" s="131" customFormat="1" ht="41.25" customHeight="1" thickBot="1">
      <c r="A618" s="173">
        <v>43724</v>
      </c>
      <c r="B618" s="174" t="s">
        <v>518</v>
      </c>
      <c r="C618" s="175">
        <v>24896425001918</v>
      </c>
      <c r="D618" s="176" t="s">
        <v>225</v>
      </c>
      <c r="E618" s="186">
        <v>4001</v>
      </c>
      <c r="F618" s="178" t="str">
        <f>VLOOKUP($E618:$E$5037,'[1]PLANO DE APLICAÇÃO'!$A$4:$B$1020,2,0)</f>
        <v>GÊNEROS ALIMENTÍCIOS</v>
      </c>
      <c r="G618" s="179">
        <v>5</v>
      </c>
      <c r="H618" s="180" t="str">
        <f>IF(G618=1,'[1]ANEXO RP14'!$A$51,(IF(G618=2,'[1]ANEXO RP14'!$A$52,(IF(G618=3,'[1]ANEXO RP14'!$A$53,(IF(G618=4,'[1]ANEXO RP14'!$A$54,(IF(G618=5,'[1]ANEXO RP14'!$A$55,(IF(G618=6,'[1]ANEXO RP14'!$A$56,(IF(G618=7,'[1]ANEXO RP14'!$A$57,(IF(G618=8,'[1]ANEXO RP14'!$A$58,(IF(G618=9,'[1]ANEXO RP14'!$A$59,(IF(G618=10,'[1]ANEXO RP14'!$A$60,(IF(G618=11,'[1]ANEXO RP14'!$A$61,(IF(G618=12,'[1]ANEXO RP14'!$A$62,(IF(G618=13,'[1]ANEXO RP14'!$A$63,(IF(G618=14,'[1]ANEXO RP14'!$A$64,(IF(G618=15,'[1]ANEXO RP14'!$A$65,(IF(G618=16,'[1]ANEXO RP14'!$A$66," ")))))))))))))))))))))))))))))))</f>
        <v>Gêneros alimentícios</v>
      </c>
      <c r="I618" s="185">
        <v>304.97000000000003</v>
      </c>
      <c r="J618" s="182">
        <v>43728</v>
      </c>
      <c r="K618" s="183" t="s">
        <v>519</v>
      </c>
    </row>
    <row r="619" spans="1:11" s="131" customFormat="1" ht="41.25" customHeight="1" thickBot="1">
      <c r="A619" s="173">
        <v>43727</v>
      </c>
      <c r="B619" s="174" t="s">
        <v>520</v>
      </c>
      <c r="C619" s="175">
        <v>47961628000117</v>
      </c>
      <c r="D619" s="176" t="str">
        <f>VLOOKUP($C618:$C$5037,$C$27:$D$5037,2,0)</f>
        <v>EMPRESA SÃO JOSE LTDA</v>
      </c>
      <c r="E619" s="186">
        <v>2001</v>
      </c>
      <c r="F619" s="178" t="str">
        <f>VLOOKUP($E619:$E$5037,'[1]PLANO DE APLICAÇÃO'!$A$4:$B$1020,2,0)</f>
        <v>VALE TRANSPORTE</v>
      </c>
      <c r="G619" s="179">
        <v>1</v>
      </c>
      <c r="H619" s="180" t="str">
        <f>IF(G619=1,'[1]ANEXO RP14'!$A$51,(IF(G619=2,'[1]ANEXO RP14'!$A$52,(IF(G619=3,'[1]ANEXO RP14'!$A$53,(IF(G619=4,'[1]ANEXO RP14'!$A$54,(IF(G619=5,'[1]ANEXO RP14'!$A$55,(IF(G619=6,'[1]ANEXO RP14'!$A$56,(IF(G619=7,'[1]ANEXO RP14'!$A$57,(IF(G619=8,'[1]ANEXO RP14'!$A$58,(IF(G619=9,'[1]ANEXO RP14'!$A$59,(IF(G619=10,'[1]ANEXO RP14'!$A$60,(IF(G619=11,'[1]ANEXO RP14'!$A$61,(IF(G619=12,'[1]ANEXO RP14'!$A$62,(IF(G619=13,'[1]ANEXO RP14'!$A$63,(IF(G619=14,'[1]ANEXO RP14'!$A$64,(IF(G619=15,'[1]ANEXO RP14'!$A$65,(IF(G619=16,'[1]ANEXO RP14'!$A$66," ")))))))))))))))))))))))))))))))</f>
        <v>Recursos humanos (5)</v>
      </c>
      <c r="I619" s="185">
        <v>1167.76</v>
      </c>
      <c r="J619" s="182">
        <v>43728</v>
      </c>
      <c r="K619" s="183" t="s">
        <v>521</v>
      </c>
    </row>
    <row r="620" spans="1:11" s="131" customFormat="1" ht="41.25" customHeight="1" thickBot="1">
      <c r="A620" s="173">
        <v>43728</v>
      </c>
      <c r="B620" s="174" t="s">
        <v>204</v>
      </c>
      <c r="C620" s="175">
        <v>42260454836</v>
      </c>
      <c r="D620" s="176" t="str">
        <f>VLOOKUP($C619:$C$5037,$C$27:$D$5037,2,0)</f>
        <v>LAURA CERVILHA DE FREITAS FERREIRA</v>
      </c>
      <c r="E620" s="177">
        <v>1004</v>
      </c>
      <c r="F620" s="178" t="str">
        <f>VLOOKUP($E620:$E$5037,'[1]PLANO DE APLICAÇÃO'!$A$4:$B$1020,2,0)</f>
        <v>TERAPEUTA OCUPACIONAL</v>
      </c>
      <c r="G620" s="179">
        <v>1</v>
      </c>
      <c r="H620" s="180" t="str">
        <f>IF(G620=1,'[1]ANEXO RP14'!$A$51,(IF(G620=2,'[1]ANEXO RP14'!$A$52,(IF(G620=3,'[1]ANEXO RP14'!$A$53,(IF(G620=4,'[1]ANEXO RP14'!$A$54,(IF(G620=5,'[1]ANEXO RP14'!$A$55,(IF(G620=6,'[1]ANEXO RP14'!$A$56,(IF(G620=7,'[1]ANEXO RP14'!$A$57,(IF(G620=8,'[1]ANEXO RP14'!$A$58,(IF(G620=9,'[1]ANEXO RP14'!$A$59,(IF(G620=10,'[1]ANEXO RP14'!$A$60,(IF(G620=11,'[1]ANEXO RP14'!$A$61,(IF(G620=12,'[1]ANEXO RP14'!$A$62,(IF(G620=13,'[1]ANEXO RP14'!$A$63,(IF(G620=14,'[1]ANEXO RP14'!$A$64,(IF(G620=15,'[1]ANEXO RP14'!$A$65,(IF(G620=16,'[1]ANEXO RP14'!$A$66," ")))))))))))))))))))))))))))))))</f>
        <v>Recursos humanos (5)</v>
      </c>
      <c r="I620" s="185">
        <v>1599.04</v>
      </c>
      <c r="J620" s="182">
        <v>43728</v>
      </c>
      <c r="K620" s="183" t="s">
        <v>127</v>
      </c>
    </row>
    <row r="621" spans="1:11" s="131" customFormat="1" ht="41.25" customHeight="1" thickBot="1">
      <c r="A621" s="173">
        <v>43734</v>
      </c>
      <c r="B621" s="174" t="s">
        <v>204</v>
      </c>
      <c r="C621" s="175">
        <v>33313773842</v>
      </c>
      <c r="D621" s="176" t="str">
        <f>VLOOKUP($C621:$C$5037,$C$27:$D$5037,2,0)</f>
        <v>CARLA MARIA ALVARENGA</v>
      </c>
      <c r="E621" s="186">
        <v>1005</v>
      </c>
      <c r="F621" s="178" t="str">
        <f>VLOOKUP($E621:$E$5037,'[1]PLANO DE APLICAÇÃO'!$A$4:$B$1020,2,0)</f>
        <v>AUXILIAR ADMINISTRATIVO</v>
      </c>
      <c r="G621" s="179">
        <v>1</v>
      </c>
      <c r="H621" s="180" t="str">
        <f>IF(G621=1,'[1]ANEXO RP14'!$A$51,(IF(G621=2,'[1]ANEXO RP14'!$A$52,(IF(G621=3,'[1]ANEXO RP14'!$A$53,(IF(G621=4,'[1]ANEXO RP14'!$A$54,(IF(G621=5,'[1]ANEXO RP14'!$A$55,(IF(G621=6,'[1]ANEXO RP14'!$A$56,(IF(G621=7,'[1]ANEXO RP14'!$A$57,(IF(G621=8,'[1]ANEXO RP14'!$A$58,(IF(G621=9,'[1]ANEXO RP14'!$A$59,(IF(G621=10,'[1]ANEXO RP14'!$A$60,(IF(G621=11,'[1]ANEXO RP14'!$A$61,(IF(G621=12,'[1]ANEXO RP14'!$A$62,(IF(G621=13,'[1]ANEXO RP14'!$A$63,(IF(G621=14,'[1]ANEXO RP14'!$A$64,(IF(G621=15,'[1]ANEXO RP14'!$A$65,(IF(G621=16,'[1]ANEXO RP14'!$A$66," ")))))))))))))))))))))))))))))))</f>
        <v>Recursos humanos (5)</v>
      </c>
      <c r="I621" s="185">
        <v>2433.16</v>
      </c>
      <c r="J621" s="182">
        <v>43728</v>
      </c>
      <c r="K621" s="183" t="s">
        <v>127</v>
      </c>
    </row>
    <row r="622" spans="1:11" s="131" customFormat="1" ht="41.25" customHeight="1" thickBot="1">
      <c r="A622" s="173">
        <v>43735</v>
      </c>
      <c r="B622" s="174" t="s">
        <v>204</v>
      </c>
      <c r="C622" s="175">
        <v>26257105862</v>
      </c>
      <c r="D622" s="176" t="str">
        <f>VLOOKUP($C622:$C$5037,$C$27:$D$5037,2,0)</f>
        <v>EDMA APARECIDA DIAS BERNABE</v>
      </c>
      <c r="E622" s="186">
        <v>1008</v>
      </c>
      <c r="F622" s="178" t="str">
        <f>VLOOKUP($E622:$E$5037,'[1]PLANO DE APLICAÇÃO'!$A$4:$B$1020,2,0)</f>
        <v>AUXILIAR DE LIMPEZA</v>
      </c>
      <c r="G622" s="179">
        <v>1</v>
      </c>
      <c r="H622" s="180" t="str">
        <f>IF(G622=1,'[1]ANEXO RP14'!$A$51,(IF(G622=2,'[1]ANEXO RP14'!$A$52,(IF(G622=3,'[1]ANEXO RP14'!$A$53,(IF(G622=4,'[1]ANEXO RP14'!$A$54,(IF(G622=5,'[1]ANEXO RP14'!$A$55,(IF(G622=6,'[1]ANEXO RP14'!$A$56,(IF(G622=7,'[1]ANEXO RP14'!$A$57,(IF(G622=8,'[1]ANEXO RP14'!$A$58,(IF(G622=9,'[1]ANEXO RP14'!$A$59,(IF(G622=10,'[1]ANEXO RP14'!$A$60,(IF(G622=11,'[1]ANEXO RP14'!$A$61,(IF(G622=12,'[1]ANEXO RP14'!$A$62,(IF(G622=13,'[1]ANEXO RP14'!$A$63,(IF(G622=14,'[1]ANEXO RP14'!$A$64,(IF(G622=15,'[1]ANEXO RP14'!$A$65,(IF(G622=16,'[1]ANEXO RP14'!$A$66," ")))))))))))))))))))))))))))))))</f>
        <v>Recursos humanos (5)</v>
      </c>
      <c r="I622" s="185">
        <v>1778.25</v>
      </c>
      <c r="J622" s="182">
        <v>43728</v>
      </c>
      <c r="K622" s="183" t="s">
        <v>127</v>
      </c>
    </row>
    <row r="623" spans="1:11" s="131" customFormat="1" ht="41.25" customHeight="1" thickBot="1">
      <c r="A623" s="173">
        <v>43735</v>
      </c>
      <c r="B623" s="174" t="s">
        <v>522</v>
      </c>
      <c r="C623" s="175">
        <v>74298134000177</v>
      </c>
      <c r="D623" s="176" t="s">
        <v>136</v>
      </c>
      <c r="E623" s="186">
        <v>4002</v>
      </c>
      <c r="F623" s="178" t="s">
        <v>97</v>
      </c>
      <c r="G623" s="179">
        <v>6</v>
      </c>
      <c r="H623" s="180" t="s">
        <v>380</v>
      </c>
      <c r="I623" s="185">
        <v>1833.21</v>
      </c>
      <c r="J623" s="182">
        <v>43756</v>
      </c>
      <c r="K623" s="183" t="s">
        <v>523</v>
      </c>
    </row>
    <row r="624" spans="1:11" s="131" customFormat="1" ht="41.25" customHeight="1" thickBot="1">
      <c r="A624" s="173">
        <v>43738</v>
      </c>
      <c r="B624" s="174" t="s">
        <v>139</v>
      </c>
      <c r="C624" s="184">
        <v>35178367880</v>
      </c>
      <c r="D624" s="176" t="str">
        <f>VLOOKUP($C624:$C$5037,$C$27:$D$5037,2,0)</f>
        <v>ADRIANA FERREIRA DA SILVA</v>
      </c>
      <c r="E624" s="186">
        <v>1006</v>
      </c>
      <c r="F624" s="178" t="str">
        <f>VLOOKUP($E624:$E$5037,'[1]PLANO DE APLICAÇÃO'!$A$4:$B$1020,2,0)</f>
        <v>CUIDADOR SOCIAL</v>
      </c>
      <c r="G624" s="179">
        <v>1</v>
      </c>
      <c r="H624" s="180" t="str">
        <f>IF(G624=1,'[1]ANEXO RP14'!$A$51,(IF(G624=2,'[1]ANEXO RP14'!$A$52,(IF(G624=3,'[1]ANEXO RP14'!$A$53,(IF(G624=4,'[1]ANEXO RP14'!$A$54,(IF(G624=5,'[1]ANEXO RP14'!$A$55,(IF(G624=6,'[1]ANEXO RP14'!$A$56,(IF(G624=7,'[1]ANEXO RP14'!$A$57,(IF(G624=8,'[1]ANEXO RP14'!$A$58,(IF(G624=9,'[1]ANEXO RP14'!$A$59,(IF(G624=10,'[1]ANEXO RP14'!$A$60,(IF(G624=11,'[1]ANEXO RP14'!$A$61,(IF(G624=12,'[1]ANEXO RP14'!$A$62,(IF(G624=13,'[1]ANEXO RP14'!$A$63,(IF(G624=14,'[1]ANEXO RP14'!$A$64,(IF(G624=15,'[1]ANEXO RP14'!$A$65,(IF(G624=16,'[1]ANEXO RP14'!$A$66," ")))))))))))))))))))))))))))))))</f>
        <v>Recursos humanos (5)</v>
      </c>
      <c r="I624" s="185">
        <v>811.67</v>
      </c>
      <c r="J624" s="182">
        <v>43741</v>
      </c>
      <c r="K624" s="183" t="s">
        <v>127</v>
      </c>
    </row>
    <row r="625" spans="1:11" s="131" customFormat="1" ht="41.25" customHeight="1" thickBot="1">
      <c r="A625" s="173">
        <v>43738</v>
      </c>
      <c r="B625" s="174" t="s">
        <v>139</v>
      </c>
      <c r="C625" s="175">
        <v>3508810577</v>
      </c>
      <c r="D625" s="176" t="str">
        <f>VLOOKUP($C624:$C$5037,$C$27:$D$5037,2,0)</f>
        <v>ANA PAULA MACHADO DOS SANTOS</v>
      </c>
      <c r="E625" s="186">
        <v>1006</v>
      </c>
      <c r="F625" s="178" t="str">
        <f>VLOOKUP($E625:$E$5037,'[1]PLANO DE APLICAÇÃO'!$A$4:$B$1020,2,0)</f>
        <v>CUIDADOR SOCIAL</v>
      </c>
      <c r="G625" s="179">
        <v>1</v>
      </c>
      <c r="H625" s="180" t="str">
        <f>IF(G625=1,'[1]ANEXO RP14'!$A$51,(IF(G625=2,'[1]ANEXO RP14'!$A$52,(IF(G625=3,'[1]ANEXO RP14'!$A$53,(IF(G625=4,'[1]ANEXO RP14'!$A$54,(IF(G625=5,'[1]ANEXO RP14'!$A$55,(IF(G625=6,'[1]ANEXO RP14'!$A$56,(IF(G625=7,'[1]ANEXO RP14'!$A$57,(IF(G625=8,'[1]ANEXO RP14'!$A$58,(IF(G625=9,'[1]ANEXO RP14'!$A$59,(IF(G625=10,'[1]ANEXO RP14'!$A$60,(IF(G625=11,'[1]ANEXO RP14'!$A$61,(IF(G625=12,'[1]ANEXO RP14'!$A$62,(IF(G625=13,'[1]ANEXO RP14'!$A$63,(IF(G625=14,'[1]ANEXO RP14'!$A$64,(IF(G625=15,'[1]ANEXO RP14'!$A$65,(IF(G625=16,'[1]ANEXO RP14'!$A$66," ")))))))))))))))))))))))))))))))</f>
        <v>Recursos humanos (5)</v>
      </c>
      <c r="I625" s="185">
        <v>759.34</v>
      </c>
      <c r="J625" s="182">
        <v>43741</v>
      </c>
      <c r="K625" s="183" t="s">
        <v>127</v>
      </c>
    </row>
    <row r="626" spans="1:11" s="131" customFormat="1" ht="41.25" customHeight="1" thickBot="1">
      <c r="A626" s="173">
        <v>43738</v>
      </c>
      <c r="B626" s="174" t="s">
        <v>139</v>
      </c>
      <c r="C626" s="184">
        <v>31137795883</v>
      </c>
      <c r="D626" s="176" t="str">
        <f>VLOOKUP($C625:$C$5037,$C$27:$D$5037,2,0)</f>
        <v>ANA PAULA MARCOLINO</v>
      </c>
      <c r="E626" s="186">
        <v>1006</v>
      </c>
      <c r="F626" s="178" t="str">
        <f>VLOOKUP($E626:$E$5037,'[1]PLANO DE APLICAÇÃO'!$A$4:$B$1020,2,0)</f>
        <v>CUIDADOR SOCIAL</v>
      </c>
      <c r="G626" s="179">
        <v>1</v>
      </c>
      <c r="H626" s="180" t="str">
        <f>IF(G626=1,'[1]ANEXO RP14'!$A$51,(IF(G626=2,'[1]ANEXO RP14'!$A$52,(IF(G626=3,'[1]ANEXO RP14'!$A$53,(IF(G626=4,'[1]ANEXO RP14'!$A$54,(IF(G626=5,'[1]ANEXO RP14'!$A$55,(IF(G626=6,'[1]ANEXO RP14'!$A$56,(IF(G626=7,'[1]ANEXO RP14'!$A$57,(IF(G626=8,'[1]ANEXO RP14'!$A$58,(IF(G626=9,'[1]ANEXO RP14'!$A$59,(IF(G626=10,'[1]ANEXO RP14'!$A$60,(IF(G626=11,'[1]ANEXO RP14'!$A$61,(IF(G626=12,'[1]ANEXO RP14'!$A$62,(IF(G626=13,'[1]ANEXO RP14'!$A$63,(IF(G626=14,'[1]ANEXO RP14'!$A$64,(IF(G626=15,'[1]ANEXO RP14'!$A$65,(IF(G626=16,'[1]ANEXO RP14'!$A$66," ")))))))))))))))))))))))))))))))</f>
        <v>Recursos humanos (5)</v>
      </c>
      <c r="I626" s="185">
        <v>1250.1199999999999</v>
      </c>
      <c r="J626" s="182">
        <v>43741</v>
      </c>
      <c r="K626" s="183" t="s">
        <v>127</v>
      </c>
    </row>
    <row r="627" spans="1:11" s="131" customFormat="1" ht="41.25" customHeight="1" thickBot="1">
      <c r="A627" s="173">
        <v>43738</v>
      </c>
      <c r="B627" s="174" t="s">
        <v>139</v>
      </c>
      <c r="C627" s="175">
        <v>4115424516</v>
      </c>
      <c r="D627" s="176" t="str">
        <f>VLOOKUP($C626:$C$5037,$C$27:$D$5037,2,0)</f>
        <v>ANA ZELIA SANTOS SILVA</v>
      </c>
      <c r="E627" s="186">
        <v>1008</v>
      </c>
      <c r="F627" s="178" t="str">
        <f>VLOOKUP($E627:$E$5037,'[1]PLANO DE APLICAÇÃO'!$A$4:$B$1020,2,0)</f>
        <v>AUXILIAR DE LIMPEZA</v>
      </c>
      <c r="G627" s="179">
        <v>1</v>
      </c>
      <c r="H627" s="180" t="str">
        <f>IF(G627=1,'[1]ANEXO RP14'!$A$51,(IF(G627=2,'[1]ANEXO RP14'!$A$52,(IF(G627=3,'[1]ANEXO RP14'!$A$53,(IF(G627=4,'[1]ANEXO RP14'!$A$54,(IF(G627=5,'[1]ANEXO RP14'!$A$55,(IF(G627=6,'[1]ANEXO RP14'!$A$56,(IF(G627=7,'[1]ANEXO RP14'!$A$57,(IF(G627=8,'[1]ANEXO RP14'!$A$58,(IF(G627=9,'[1]ANEXO RP14'!$A$59,(IF(G627=10,'[1]ANEXO RP14'!$A$60,(IF(G627=11,'[1]ANEXO RP14'!$A$61,(IF(G627=12,'[1]ANEXO RP14'!$A$62,(IF(G627=13,'[1]ANEXO RP14'!$A$63,(IF(G627=14,'[1]ANEXO RP14'!$A$64,(IF(G627=15,'[1]ANEXO RP14'!$A$65,(IF(G627=16,'[1]ANEXO RP14'!$A$66," ")))))))))))))))))))))))))))))))</f>
        <v>Recursos humanos (5)</v>
      </c>
      <c r="I627" s="185">
        <v>1312.45</v>
      </c>
      <c r="J627" s="182">
        <v>43741</v>
      </c>
      <c r="K627" s="183" t="s">
        <v>524</v>
      </c>
    </row>
    <row r="628" spans="1:11" s="131" customFormat="1" ht="41.25" customHeight="1" thickBot="1">
      <c r="A628" s="173">
        <v>43738</v>
      </c>
      <c r="B628" s="174" t="s">
        <v>139</v>
      </c>
      <c r="C628" s="175">
        <v>14833799812</v>
      </c>
      <c r="D628" s="176" t="str">
        <f>VLOOKUP($C627:$C$5037,$C$27:$D$5037,2,0)</f>
        <v>ANGELA MARIA DE MOURA</v>
      </c>
      <c r="E628" s="186">
        <v>1006</v>
      </c>
      <c r="F628" s="178" t="str">
        <f>VLOOKUP($E628:$E$5037,'[1]PLANO DE APLICAÇÃO'!$A$4:$B$1020,2,0)</f>
        <v>CUIDADOR SOCIAL</v>
      </c>
      <c r="G628" s="179">
        <v>1</v>
      </c>
      <c r="H628" s="180" t="str">
        <f>IF(G628=1,'[1]ANEXO RP14'!$A$51,(IF(G628=2,'[1]ANEXO RP14'!$A$52,(IF(G628=3,'[1]ANEXO RP14'!$A$53,(IF(G628=4,'[1]ANEXO RP14'!$A$54,(IF(G628=5,'[1]ANEXO RP14'!$A$55,(IF(G628=6,'[1]ANEXO RP14'!$A$56,(IF(G628=7,'[1]ANEXO RP14'!$A$57,(IF(G628=8,'[1]ANEXO RP14'!$A$58,(IF(G628=9,'[1]ANEXO RP14'!$A$59,(IF(G628=10,'[1]ANEXO RP14'!$A$60,(IF(G628=11,'[1]ANEXO RP14'!$A$61,(IF(G628=12,'[1]ANEXO RP14'!$A$62,(IF(G628=13,'[1]ANEXO RP14'!$A$63,(IF(G628=14,'[1]ANEXO RP14'!$A$64,(IF(G628=15,'[1]ANEXO RP14'!$A$65,(IF(G628=16,'[1]ANEXO RP14'!$A$66," ")))))))))))))))))))))))))))))))</f>
        <v>Recursos humanos (5)</v>
      </c>
      <c r="I628" s="185">
        <v>840.91</v>
      </c>
      <c r="J628" s="182">
        <v>43741</v>
      </c>
      <c r="K628" s="183" t="s">
        <v>127</v>
      </c>
    </row>
    <row r="629" spans="1:11" s="131" customFormat="1" ht="41.25" customHeight="1" thickBot="1">
      <c r="A629" s="173">
        <v>43738</v>
      </c>
      <c r="B629" s="174" t="s">
        <v>139</v>
      </c>
      <c r="C629" s="175">
        <v>33313773842</v>
      </c>
      <c r="D629" s="176" t="str">
        <f>VLOOKUP($C628:$C$5037,$C$27:$D$5037,2,0)</f>
        <v>CARLA MARIA ALVARENGA</v>
      </c>
      <c r="E629" s="186">
        <v>1005</v>
      </c>
      <c r="F629" s="178" t="str">
        <f>VLOOKUP($E629:$E$5037,'[1]PLANO DE APLICAÇÃO'!$A$4:$B$1020,2,0)</f>
        <v>AUXILIAR ADMINISTRATIVO</v>
      </c>
      <c r="G629" s="179">
        <v>1</v>
      </c>
      <c r="H629" s="180" t="str">
        <f>IF(G629=1,'[1]ANEXO RP14'!$A$51,(IF(G629=2,'[1]ANEXO RP14'!$A$52,(IF(G629=3,'[1]ANEXO RP14'!$A$53,(IF(G629=4,'[1]ANEXO RP14'!$A$54,(IF(G629=5,'[1]ANEXO RP14'!$A$55,(IF(G629=6,'[1]ANEXO RP14'!$A$56,(IF(G629=7,'[1]ANEXO RP14'!$A$57,(IF(G629=8,'[1]ANEXO RP14'!$A$58,(IF(G629=9,'[1]ANEXO RP14'!$A$59,(IF(G629=10,'[1]ANEXO RP14'!$A$60,(IF(G629=11,'[1]ANEXO RP14'!$A$61,(IF(G629=12,'[1]ANEXO RP14'!$A$62,(IF(G629=13,'[1]ANEXO RP14'!$A$63,(IF(G629=14,'[1]ANEXO RP14'!$A$64,(IF(G629=15,'[1]ANEXO RP14'!$A$65,(IF(G629=16,'[1]ANEXO RP14'!$A$66," ")))))))))))))))))))))))))))))))</f>
        <v>Recursos humanos (5)</v>
      </c>
      <c r="I629" s="185">
        <v>1471.82</v>
      </c>
      <c r="J629" s="182">
        <v>43741</v>
      </c>
      <c r="K629" s="183" t="s">
        <v>127</v>
      </c>
    </row>
    <row r="630" spans="1:11" s="131" customFormat="1" ht="41.25" customHeight="1" thickBot="1">
      <c r="A630" s="173">
        <v>43738</v>
      </c>
      <c r="B630" s="174" t="s">
        <v>139</v>
      </c>
      <c r="C630" s="175">
        <v>34222681890</v>
      </c>
      <c r="D630" s="176" t="str">
        <f>VLOOKUP($C629:$C$5037,$C$27:$D$5037,2,0)</f>
        <v>DARCIELA KAIZER</v>
      </c>
      <c r="E630" s="186">
        <v>1006</v>
      </c>
      <c r="F630" s="178" t="str">
        <f>VLOOKUP($E630:$E$5037,'[1]PLANO DE APLICAÇÃO'!$A$4:$B$1020,2,0)</f>
        <v>CUIDADOR SOCIAL</v>
      </c>
      <c r="G630" s="179">
        <v>1</v>
      </c>
      <c r="H630" s="180" t="str">
        <f>IF(G630=1,'[1]ANEXO RP14'!$A$51,(IF(G630=2,'[1]ANEXO RP14'!$A$52,(IF(G630=3,'[1]ANEXO RP14'!$A$53,(IF(G630=4,'[1]ANEXO RP14'!$A$54,(IF(G630=5,'[1]ANEXO RP14'!$A$55,(IF(G630=6,'[1]ANEXO RP14'!$A$56,(IF(G630=7,'[1]ANEXO RP14'!$A$57,(IF(G630=8,'[1]ANEXO RP14'!$A$58,(IF(G630=9,'[1]ANEXO RP14'!$A$59,(IF(G630=10,'[1]ANEXO RP14'!$A$60,(IF(G630=11,'[1]ANEXO RP14'!$A$61,(IF(G630=12,'[1]ANEXO RP14'!$A$62,(IF(G630=13,'[1]ANEXO RP14'!$A$63,(IF(G630=14,'[1]ANEXO RP14'!$A$64,(IF(G630=15,'[1]ANEXO RP14'!$A$65,(IF(G630=16,'[1]ANEXO RP14'!$A$66," ")))))))))))))))))))))))))))))))</f>
        <v>Recursos humanos (5)</v>
      </c>
      <c r="I630" s="185">
        <v>1006.39</v>
      </c>
      <c r="J630" s="182">
        <v>43741</v>
      </c>
      <c r="K630" s="183" t="s">
        <v>127</v>
      </c>
    </row>
    <row r="631" spans="1:11" s="131" customFormat="1" ht="41.25" customHeight="1" thickBot="1">
      <c r="A631" s="173">
        <v>43738</v>
      </c>
      <c r="B631" s="174" t="s">
        <v>139</v>
      </c>
      <c r="C631" s="175">
        <v>19829531600</v>
      </c>
      <c r="D631" s="176" t="str">
        <f>VLOOKUP($C630:$C$5037,$C$27:$D$5037,2,0)</f>
        <v>DONIZETE PATROCINIO DA COSTA</v>
      </c>
      <c r="E631" s="186">
        <v>1010</v>
      </c>
      <c r="F631" s="178" t="str">
        <f>VLOOKUP($E631:$E$5037,'[1]PLANO DE APLICAÇÃO'!$A$4:$B$1020,2,0)</f>
        <v>MOTORISTA</v>
      </c>
      <c r="G631" s="179">
        <v>1</v>
      </c>
      <c r="H631" s="180" t="str">
        <f>IF(G631=1,'[1]ANEXO RP14'!$A$51,(IF(G631=2,'[1]ANEXO RP14'!$A$52,(IF(G631=3,'[1]ANEXO RP14'!$A$53,(IF(G631=4,'[1]ANEXO RP14'!$A$54,(IF(G631=5,'[1]ANEXO RP14'!$A$55,(IF(G631=6,'[1]ANEXO RP14'!$A$56,(IF(G631=7,'[1]ANEXO RP14'!$A$57,(IF(G631=8,'[1]ANEXO RP14'!$A$58,(IF(G631=9,'[1]ANEXO RP14'!$A$59,(IF(G631=10,'[1]ANEXO RP14'!$A$60,(IF(G631=11,'[1]ANEXO RP14'!$A$61,(IF(G631=12,'[1]ANEXO RP14'!$A$62,(IF(G631=13,'[1]ANEXO RP14'!$A$63,(IF(G631=14,'[1]ANEXO RP14'!$A$64,(IF(G631=15,'[1]ANEXO RP14'!$A$65,(IF(G631=16,'[1]ANEXO RP14'!$A$66," ")))))))))))))))))))))))))))))))</f>
        <v>Recursos humanos (5)</v>
      </c>
      <c r="I631" s="185">
        <v>1468.11</v>
      </c>
      <c r="J631" s="182">
        <v>43741</v>
      </c>
      <c r="K631" s="183" t="s">
        <v>127</v>
      </c>
    </row>
    <row r="632" spans="1:11" s="131" customFormat="1" ht="41.25" customHeight="1" thickBot="1">
      <c r="A632" s="173">
        <v>43738</v>
      </c>
      <c r="B632" s="174" t="s">
        <v>139</v>
      </c>
      <c r="C632" s="175">
        <v>36239768812</v>
      </c>
      <c r="D632" s="176" t="str">
        <f>VLOOKUP($C631:$C$5037,$C$27:$D$5037,2,0)</f>
        <v>DRIELY CRISTINA DE ARAUJO SOUZA</v>
      </c>
      <c r="E632" s="186">
        <v>1006</v>
      </c>
      <c r="F632" s="178" t="str">
        <f>VLOOKUP($E632:$E$5037,'[1]PLANO DE APLICAÇÃO'!$A$4:$B$1020,2,0)</f>
        <v>CUIDADOR SOCIAL</v>
      </c>
      <c r="G632" s="179">
        <v>1</v>
      </c>
      <c r="H632" s="180" t="str">
        <f>IF(G632=1,'[1]ANEXO RP14'!$A$51,(IF(G632=2,'[1]ANEXO RP14'!$A$52,(IF(G632=3,'[1]ANEXO RP14'!$A$53,(IF(G632=4,'[1]ANEXO RP14'!$A$54,(IF(G632=5,'[1]ANEXO RP14'!$A$55,(IF(G632=6,'[1]ANEXO RP14'!$A$56,(IF(G632=7,'[1]ANEXO RP14'!$A$57,(IF(G632=8,'[1]ANEXO RP14'!$A$58,(IF(G632=9,'[1]ANEXO RP14'!$A$59,(IF(G632=10,'[1]ANEXO RP14'!$A$60,(IF(G632=11,'[1]ANEXO RP14'!$A$61,(IF(G632=12,'[1]ANEXO RP14'!$A$62,(IF(G632=13,'[1]ANEXO RP14'!$A$63,(IF(G632=14,'[1]ANEXO RP14'!$A$64,(IF(G632=15,'[1]ANEXO RP14'!$A$65,(IF(G632=16,'[1]ANEXO RP14'!$A$66," ")))))))))))))))))))))))))))))))</f>
        <v>Recursos humanos (5)</v>
      </c>
      <c r="I632" s="185">
        <v>818.99</v>
      </c>
      <c r="J632" s="182">
        <v>43741</v>
      </c>
      <c r="K632" s="183" t="s">
        <v>127</v>
      </c>
    </row>
    <row r="633" spans="1:11" s="131" customFormat="1" ht="41.25" customHeight="1" thickBot="1">
      <c r="A633" s="173">
        <v>43738</v>
      </c>
      <c r="B633" s="174" t="s">
        <v>139</v>
      </c>
      <c r="C633" s="175">
        <v>26257105862</v>
      </c>
      <c r="D633" s="176" t="str">
        <f>VLOOKUP($C632:$C$5037,$C$27:$D$5037,2,0)</f>
        <v>EDMA APARECIDA DIAS BERNABE</v>
      </c>
      <c r="E633" s="186">
        <v>1008</v>
      </c>
      <c r="F633" s="178" t="str">
        <f>VLOOKUP($E633:$E$5037,'[1]PLANO DE APLICAÇÃO'!$A$4:$B$1020,2,0)</f>
        <v>AUXILIAR DE LIMPEZA</v>
      </c>
      <c r="G633" s="179">
        <v>1</v>
      </c>
      <c r="H633" s="180" t="str">
        <f>IF(G633=1,'[1]ANEXO RP14'!$A$51,(IF(G633=2,'[1]ANEXO RP14'!$A$52,(IF(G633=3,'[1]ANEXO RP14'!$A$53,(IF(G633=4,'[1]ANEXO RP14'!$A$54,(IF(G633=5,'[1]ANEXO RP14'!$A$55,(IF(G633=6,'[1]ANEXO RP14'!$A$56,(IF(G633=7,'[1]ANEXO RP14'!$A$57,(IF(G633=8,'[1]ANEXO RP14'!$A$58,(IF(G633=9,'[1]ANEXO RP14'!$A$59,(IF(G633=10,'[1]ANEXO RP14'!$A$60,(IF(G633=11,'[1]ANEXO RP14'!$A$61,(IF(G633=12,'[1]ANEXO RP14'!$A$62,(IF(G633=13,'[1]ANEXO RP14'!$A$63,(IF(G633=14,'[1]ANEXO RP14'!$A$64,(IF(G633=15,'[1]ANEXO RP14'!$A$65,(IF(G633=16,'[1]ANEXO RP14'!$A$66," ")))))))))))))))))))))))))))))))</f>
        <v>Recursos humanos (5)</v>
      </c>
      <c r="I633" s="185">
        <v>996.31</v>
      </c>
      <c r="J633" s="182">
        <v>43741</v>
      </c>
      <c r="K633" s="183" t="s">
        <v>127</v>
      </c>
    </row>
    <row r="634" spans="1:11" s="131" customFormat="1" ht="41.25" customHeight="1" thickBot="1">
      <c r="A634" s="173">
        <v>43738</v>
      </c>
      <c r="B634" s="174" t="s">
        <v>139</v>
      </c>
      <c r="C634" s="175">
        <v>22555165860</v>
      </c>
      <c r="D634" s="188" t="s">
        <v>233</v>
      </c>
      <c r="E634" s="186">
        <v>1009</v>
      </c>
      <c r="F634" s="178" t="str">
        <f>VLOOKUP($E634:$E$5037,'[1]PLANO DE APLICAÇÃO'!$A$4:$B$1020,2,0)</f>
        <v>LAVANDERIA</v>
      </c>
      <c r="G634" s="179">
        <v>1</v>
      </c>
      <c r="H634" s="180" t="str">
        <f>IF(G634=1,'[1]ANEXO RP14'!$A$51,(IF(G634=2,'[1]ANEXO RP14'!$A$52,(IF(G634=3,'[1]ANEXO RP14'!$A$53,(IF(G634=4,'[1]ANEXO RP14'!$A$54,(IF(G634=5,'[1]ANEXO RP14'!$A$55,(IF(G634=6,'[1]ANEXO RP14'!$A$56,(IF(G634=7,'[1]ANEXO RP14'!$A$57,(IF(G634=8,'[1]ANEXO RP14'!$A$58,(IF(G634=9,'[1]ANEXO RP14'!$A$59,(IF(G634=10,'[1]ANEXO RP14'!$A$60,(IF(G634=11,'[1]ANEXO RP14'!$A$61,(IF(G634=12,'[1]ANEXO RP14'!$A$62,(IF(G634=13,'[1]ANEXO RP14'!$A$63,(IF(G634=14,'[1]ANEXO RP14'!$A$64,(IF(G634=15,'[1]ANEXO RP14'!$A$65,(IF(G634=16,'[1]ANEXO RP14'!$A$66," ")))))))))))))))))))))))))))))))</f>
        <v>Recursos humanos (5)</v>
      </c>
      <c r="I634" s="185">
        <v>655.84</v>
      </c>
      <c r="J634" s="182">
        <v>43741</v>
      </c>
      <c r="K634" s="183" t="s">
        <v>127</v>
      </c>
    </row>
    <row r="635" spans="1:11" s="131" customFormat="1" ht="41.25" customHeight="1" thickBot="1">
      <c r="A635" s="173">
        <v>43738</v>
      </c>
      <c r="B635" s="174" t="s">
        <v>139</v>
      </c>
      <c r="C635" s="175">
        <v>14452577857</v>
      </c>
      <c r="D635" s="176" t="str">
        <f>VLOOKUP($C634:$C$5037,$C$27:$D$5037,2,0)</f>
        <v>ELAINE FARIA DA SILVA ASSIS</v>
      </c>
      <c r="E635" s="186">
        <v>1007</v>
      </c>
      <c r="F635" s="178" t="s">
        <v>76</v>
      </c>
      <c r="G635" s="179">
        <v>1</v>
      </c>
      <c r="H635" s="180" t="str">
        <f>IF(G635=1,'[1]ANEXO RP14'!$A$51,(IF(G635=2,'[1]ANEXO RP14'!$A$52,(IF(G635=3,'[1]ANEXO RP14'!$A$53,(IF(G635=4,'[1]ANEXO RP14'!$A$54,(IF(G635=5,'[1]ANEXO RP14'!$A$55,(IF(G635=6,'[1]ANEXO RP14'!$A$56,(IF(G635=7,'[1]ANEXO RP14'!$A$57,(IF(G635=8,'[1]ANEXO RP14'!$A$58,(IF(G635=9,'[1]ANEXO RP14'!$A$59,(IF(G635=10,'[1]ANEXO RP14'!$A$60,(IF(G635=11,'[1]ANEXO RP14'!$A$61,(IF(G635=12,'[1]ANEXO RP14'!$A$62,(IF(G635=13,'[1]ANEXO RP14'!$A$63,(IF(G635=14,'[1]ANEXO RP14'!$A$64,(IF(G635=15,'[1]ANEXO RP14'!$A$65,(IF(G635=16,'[1]ANEXO RP14'!$A$66," ")))))))))))))))))))))))))))))))</f>
        <v>Recursos humanos (5)</v>
      </c>
      <c r="I635" s="185">
        <v>814.25</v>
      </c>
      <c r="J635" s="182">
        <v>43741</v>
      </c>
      <c r="K635" s="183" t="s">
        <v>127</v>
      </c>
    </row>
    <row r="636" spans="1:11" s="131" customFormat="1" ht="41.25" customHeight="1" thickBot="1">
      <c r="A636" s="173">
        <v>43738</v>
      </c>
      <c r="B636" s="174" t="s">
        <v>139</v>
      </c>
      <c r="C636" s="175">
        <v>21327926822</v>
      </c>
      <c r="D636" s="176" t="str">
        <f>VLOOKUP($C635:$C$5037,$C$27:$D$5037,2,0)</f>
        <v>ERICA DE PAULA SILVA CRISPIM</v>
      </c>
      <c r="E636" s="186">
        <v>1006</v>
      </c>
      <c r="F636" s="178" t="str">
        <f>VLOOKUP($E636:$E$5037,'[1]PLANO DE APLICAÇÃO'!$A$4:$B$1020,2,0)</f>
        <v>CUIDADOR SOCIAL</v>
      </c>
      <c r="G636" s="179">
        <v>1</v>
      </c>
      <c r="H636" s="180" t="str">
        <f>IF(G636=1,'[1]ANEXO RP14'!$A$51,(IF(G636=2,'[1]ANEXO RP14'!$A$52,(IF(G636=3,'[1]ANEXO RP14'!$A$53,(IF(G636=4,'[1]ANEXO RP14'!$A$54,(IF(G636=5,'[1]ANEXO RP14'!$A$55,(IF(G636=6,'[1]ANEXO RP14'!$A$56,(IF(G636=7,'[1]ANEXO RP14'!$A$57,(IF(G636=8,'[1]ANEXO RP14'!$A$58,(IF(G636=9,'[1]ANEXO RP14'!$A$59,(IF(G636=10,'[1]ANEXO RP14'!$A$60,(IF(G636=11,'[1]ANEXO RP14'!$A$61,(IF(G636=12,'[1]ANEXO RP14'!$A$62,(IF(G636=13,'[1]ANEXO RP14'!$A$63,(IF(G636=14,'[1]ANEXO RP14'!$A$64,(IF(G636=15,'[1]ANEXO RP14'!$A$65,(IF(G636=16,'[1]ANEXO RP14'!$A$66," ")))))))))))))))))))))))))))))))</f>
        <v>Recursos humanos (5)</v>
      </c>
      <c r="I636" s="185">
        <v>832.96</v>
      </c>
      <c r="J636" s="182">
        <v>43741</v>
      </c>
      <c r="K636" s="183" t="s">
        <v>127</v>
      </c>
    </row>
    <row r="637" spans="1:11" s="131" customFormat="1" ht="41.25" customHeight="1" thickBot="1">
      <c r="A637" s="173">
        <v>43738</v>
      </c>
      <c r="B637" s="174" t="s">
        <v>139</v>
      </c>
      <c r="C637" s="175" t="s">
        <v>435</v>
      </c>
      <c r="D637" s="176" t="s">
        <v>412</v>
      </c>
      <c r="E637" s="186">
        <v>1001</v>
      </c>
      <c r="F637" s="178" t="s">
        <v>70</v>
      </c>
      <c r="G637" s="179">
        <v>1</v>
      </c>
      <c r="H637" s="180" t="s">
        <v>375</v>
      </c>
      <c r="I637" s="185">
        <v>2247.1799999999998</v>
      </c>
      <c r="J637" s="182">
        <v>43741</v>
      </c>
      <c r="K637" s="183" t="s">
        <v>127</v>
      </c>
    </row>
    <row r="638" spans="1:11" s="131" customFormat="1" ht="41.25" customHeight="1" thickBot="1">
      <c r="A638" s="173">
        <v>43738</v>
      </c>
      <c r="B638" s="174" t="s">
        <v>139</v>
      </c>
      <c r="C638" s="175">
        <v>999781561</v>
      </c>
      <c r="D638" s="176" t="str">
        <f>VLOOKUP($C636:$C$5037,$C$27:$D$5037,2,0)</f>
        <v>GENI MARIA DIAS FURTADO</v>
      </c>
      <c r="E638" s="186">
        <v>1006</v>
      </c>
      <c r="F638" s="178" t="str">
        <f>VLOOKUP($E638:$E$5037,'[1]PLANO DE APLICAÇÃO'!$A$4:$B$1020,2,0)</f>
        <v>CUIDADOR SOCIAL</v>
      </c>
      <c r="G638" s="179">
        <v>1</v>
      </c>
      <c r="H638" s="180" t="str">
        <f>IF(G638=1,'[1]ANEXO RP14'!$A$51,(IF(G638=2,'[1]ANEXO RP14'!$A$52,(IF(G638=3,'[1]ANEXO RP14'!$A$53,(IF(G638=4,'[1]ANEXO RP14'!$A$54,(IF(G638=5,'[1]ANEXO RP14'!$A$55,(IF(G638=6,'[1]ANEXO RP14'!$A$56,(IF(G638=7,'[1]ANEXO RP14'!$A$57,(IF(G638=8,'[1]ANEXO RP14'!$A$58,(IF(G638=9,'[1]ANEXO RP14'!$A$59,(IF(G638=10,'[1]ANEXO RP14'!$A$60,(IF(G638=11,'[1]ANEXO RP14'!$A$61,(IF(G638=12,'[1]ANEXO RP14'!$A$62,(IF(G638=13,'[1]ANEXO RP14'!$A$63,(IF(G638=14,'[1]ANEXO RP14'!$A$64,(IF(G638=15,'[1]ANEXO RP14'!$A$65,(IF(G638=16,'[1]ANEXO RP14'!$A$66," ")))))))))))))))))))))))))))))))</f>
        <v>Recursos humanos (5)</v>
      </c>
      <c r="I638" s="185">
        <v>1312.45</v>
      </c>
      <c r="J638" s="182">
        <v>43741</v>
      </c>
      <c r="K638" s="183" t="s">
        <v>127</v>
      </c>
    </row>
    <row r="639" spans="1:11" s="131" customFormat="1" ht="41.25" customHeight="1" thickBot="1">
      <c r="A639" s="173">
        <v>43738</v>
      </c>
      <c r="B639" s="174" t="s">
        <v>139</v>
      </c>
      <c r="C639" s="175">
        <v>27257770549</v>
      </c>
      <c r="D639" s="176" t="str">
        <f>VLOOKUP($C638:$C$5037,$C$27:$D$5037,2,0)</f>
        <v>GILSON MOREIRA</v>
      </c>
      <c r="E639" s="186">
        <v>1008</v>
      </c>
      <c r="F639" s="178" t="str">
        <f>VLOOKUP($E639:$E$5037,'[1]PLANO DE APLICAÇÃO'!$A$4:$B$1020,2,0)</f>
        <v>AUXILIAR DE LIMPEZA</v>
      </c>
      <c r="G639" s="179">
        <v>1</v>
      </c>
      <c r="H639" s="180" t="str">
        <f>IF(G639=1,'[1]ANEXO RP14'!$A$51,(IF(G639=2,'[1]ANEXO RP14'!$A$52,(IF(G639=3,'[1]ANEXO RP14'!$A$53,(IF(G639=4,'[1]ANEXO RP14'!$A$54,(IF(G639=5,'[1]ANEXO RP14'!$A$55,(IF(G639=6,'[1]ANEXO RP14'!$A$56,(IF(G639=7,'[1]ANEXO RP14'!$A$57,(IF(G639=8,'[1]ANEXO RP14'!$A$58,(IF(G639=9,'[1]ANEXO RP14'!$A$59,(IF(G639=10,'[1]ANEXO RP14'!$A$60,(IF(G639=11,'[1]ANEXO RP14'!$A$61,(IF(G639=12,'[1]ANEXO RP14'!$A$62,(IF(G639=13,'[1]ANEXO RP14'!$A$63,(IF(G639=14,'[1]ANEXO RP14'!$A$64,(IF(G639=15,'[1]ANEXO RP14'!$A$65,(IF(G639=16,'[1]ANEXO RP14'!$A$66," ")))))))))))))))))))))))))))))))</f>
        <v>Recursos humanos (5)</v>
      </c>
      <c r="I639" s="185">
        <v>1346.31</v>
      </c>
      <c r="J639" s="182">
        <v>43741</v>
      </c>
      <c r="K639" s="183" t="s">
        <v>127</v>
      </c>
    </row>
    <row r="640" spans="1:11" s="131" customFormat="1" ht="41.25" customHeight="1" thickBot="1">
      <c r="A640" s="173">
        <v>43738</v>
      </c>
      <c r="B640" s="174" t="s">
        <v>139</v>
      </c>
      <c r="C640" s="175">
        <v>39284491843</v>
      </c>
      <c r="D640" s="176" t="s">
        <v>234</v>
      </c>
      <c r="E640" s="186">
        <v>1006</v>
      </c>
      <c r="F640" s="178" t="s">
        <v>75</v>
      </c>
      <c r="G640" s="179">
        <v>1</v>
      </c>
      <c r="H640" s="180" t="s">
        <v>375</v>
      </c>
      <c r="I640" s="185">
        <v>1312.45</v>
      </c>
      <c r="J640" s="182">
        <v>43741</v>
      </c>
      <c r="K640" s="183" t="s">
        <v>127</v>
      </c>
    </row>
    <row r="641" spans="1:11" s="131" customFormat="1" ht="41.25" customHeight="1" thickBot="1">
      <c r="A641" s="173">
        <v>43738</v>
      </c>
      <c r="B641" s="174" t="s">
        <v>139</v>
      </c>
      <c r="C641" s="175">
        <v>42260454836</v>
      </c>
      <c r="D641" s="176" t="str">
        <f>VLOOKUP($C639:$C$5037,$C$27:$D$5037,2,0)</f>
        <v>LAURA CERVILHA DE FREITAS FERREIRA</v>
      </c>
      <c r="E641" s="186">
        <v>1004</v>
      </c>
      <c r="F641" s="178" t="str">
        <f>VLOOKUP($E641:$E$5037,'[1]PLANO DE APLICAÇÃO'!$A$4:$B$1020,2,0)</f>
        <v>TERAPEUTA OCUPACIONAL</v>
      </c>
      <c r="G641" s="179">
        <v>1</v>
      </c>
      <c r="H641" s="180" t="str">
        <f>IF(G641=1,'[1]ANEXO RP14'!$A$51,(IF(G641=2,'[1]ANEXO RP14'!$A$52,(IF(G641=3,'[1]ANEXO RP14'!$A$53,(IF(G641=4,'[1]ANEXO RP14'!$A$54,(IF(G641=5,'[1]ANEXO RP14'!$A$55,(IF(G641=6,'[1]ANEXO RP14'!$A$56,(IF(G641=7,'[1]ANEXO RP14'!$A$57,(IF(G641=8,'[1]ANEXO RP14'!$A$58,(IF(G641=9,'[1]ANEXO RP14'!$A$59,(IF(G641=10,'[1]ANEXO RP14'!$A$60,(IF(G641=11,'[1]ANEXO RP14'!$A$61,(IF(G641=12,'[1]ANEXO RP14'!$A$62,(IF(G641=13,'[1]ANEXO RP14'!$A$63,(IF(G641=14,'[1]ANEXO RP14'!$A$64,(IF(G641=15,'[1]ANEXO RP14'!$A$65,(IF(G641=16,'[1]ANEXO RP14'!$A$66," ")))))))))))))))))))))))))))))))</f>
        <v>Recursos humanos (5)</v>
      </c>
      <c r="I641" s="185">
        <v>2337.34</v>
      </c>
      <c r="J641" s="182">
        <v>43741</v>
      </c>
      <c r="K641" s="183" t="s">
        <v>127</v>
      </c>
    </row>
    <row r="642" spans="1:11" s="131" customFormat="1" ht="41.25" customHeight="1" thickBot="1">
      <c r="A642" s="173">
        <v>43738</v>
      </c>
      <c r="B642" s="174" t="s">
        <v>139</v>
      </c>
      <c r="C642" s="175">
        <v>13881904867</v>
      </c>
      <c r="D642" s="176" t="str">
        <f>VLOOKUP($C641:$C$5037,$C$27:$D$5037,2,0)</f>
        <v>MARIA APARECIDA TAVEIRA CAU</v>
      </c>
      <c r="E642" s="186">
        <v>1007</v>
      </c>
      <c r="F642" s="178" t="str">
        <f>VLOOKUP($E642:$E$5037,'[1]PLANO DE APLICAÇÃO'!$A$4:$B$1020,2,0)</f>
        <v>COZINHEIRA</v>
      </c>
      <c r="G642" s="179">
        <v>1</v>
      </c>
      <c r="H642" s="180" t="str">
        <f>IF(G642=1,'[1]ANEXO RP14'!$A$51,(IF(G642=2,'[1]ANEXO RP14'!$A$52,(IF(G642=3,'[1]ANEXO RP14'!$A$53,(IF(G642=4,'[1]ANEXO RP14'!$A$54,(IF(G642=5,'[1]ANEXO RP14'!$A$55,(IF(G642=6,'[1]ANEXO RP14'!$A$56,(IF(G642=7,'[1]ANEXO RP14'!$A$57,(IF(G642=8,'[1]ANEXO RP14'!$A$58,(IF(G642=9,'[1]ANEXO RP14'!$A$59,(IF(G642=10,'[1]ANEXO RP14'!$A$60,(IF(G642=11,'[1]ANEXO RP14'!$A$61,(IF(G642=12,'[1]ANEXO RP14'!$A$62,(IF(G642=13,'[1]ANEXO RP14'!$A$63,(IF(G642=14,'[1]ANEXO RP14'!$A$64,(IF(G642=15,'[1]ANEXO RP14'!$A$65,(IF(G642=16,'[1]ANEXO RP14'!$A$66," ")))))))))))))))))))))))))))))))</f>
        <v>Recursos humanos (5)</v>
      </c>
      <c r="I642" s="185">
        <v>1241.47</v>
      </c>
      <c r="J642" s="182">
        <v>43741</v>
      </c>
      <c r="K642" s="183" t="s">
        <v>127</v>
      </c>
    </row>
    <row r="643" spans="1:11" s="131" customFormat="1" ht="41.25" customHeight="1" thickBot="1">
      <c r="A643" s="173">
        <v>43738</v>
      </c>
      <c r="B643" s="174" t="s">
        <v>139</v>
      </c>
      <c r="C643" s="175">
        <v>6014818871</v>
      </c>
      <c r="D643" s="176" t="str">
        <f>VLOOKUP($C642:$C$5037,$C$27:$D$5037,2,0)</f>
        <v>MARIA DE LOURDES DOS SANTOS</v>
      </c>
      <c r="E643" s="186">
        <v>1009</v>
      </c>
      <c r="F643" s="178" t="str">
        <f>VLOOKUP($E643:$E$5037,'[1]PLANO DE APLICAÇÃO'!$A$4:$B$1020,2,0)</f>
        <v>LAVANDERIA</v>
      </c>
      <c r="G643" s="179">
        <v>1</v>
      </c>
      <c r="H643" s="180" t="str">
        <f>IF(G643=1,'[1]ANEXO RP14'!$A$51,(IF(G643=2,'[1]ANEXO RP14'!$A$52,(IF(G643=3,'[1]ANEXO RP14'!$A$53,(IF(G643=4,'[1]ANEXO RP14'!$A$54,(IF(G643=5,'[1]ANEXO RP14'!$A$55,(IF(G643=6,'[1]ANEXO RP14'!$A$56,(IF(G643=7,'[1]ANEXO RP14'!$A$57,(IF(G643=8,'[1]ANEXO RP14'!$A$58,(IF(G643=9,'[1]ANEXO RP14'!$A$59,(IF(G643=10,'[1]ANEXO RP14'!$A$60,(IF(G643=11,'[1]ANEXO RP14'!$A$61,(IF(G643=12,'[1]ANEXO RP14'!$A$62,(IF(G643=13,'[1]ANEXO RP14'!$A$63,(IF(G643=14,'[1]ANEXO RP14'!$A$64,(IF(G643=15,'[1]ANEXO RP14'!$A$65,(IF(G643=16,'[1]ANEXO RP14'!$A$66," ")))))))))))))))))))))))))))))))</f>
        <v>Recursos humanos (5)</v>
      </c>
      <c r="I643" s="185">
        <v>770.63</v>
      </c>
      <c r="J643" s="182">
        <v>43741</v>
      </c>
      <c r="K643" s="183" t="s">
        <v>127</v>
      </c>
    </row>
    <row r="644" spans="1:11" s="131" customFormat="1" ht="41.25" customHeight="1" thickBot="1">
      <c r="A644" s="173">
        <v>43738</v>
      </c>
      <c r="B644" s="174" t="s">
        <v>139</v>
      </c>
      <c r="C644" s="175">
        <v>43065202859</v>
      </c>
      <c r="D644" s="176" t="str">
        <f>VLOOKUP($C643:$C$5037,$C$27:$D$5037,2,0)</f>
        <v>MARINA PONSE</v>
      </c>
      <c r="E644" s="186">
        <v>1003</v>
      </c>
      <c r="F644" s="178" t="str">
        <f>VLOOKUP($E644:$E$5037,'[1]PLANO DE APLICAÇÃO'!$A$4:$B$1020,2,0)</f>
        <v>PSICÓLOGO</v>
      </c>
      <c r="G644" s="179">
        <v>1</v>
      </c>
      <c r="H644" s="180" t="str">
        <f>IF(G644=1,'[1]ANEXO RP14'!$A$51,(IF(G644=2,'[1]ANEXO RP14'!$A$52,(IF(G644=3,'[1]ANEXO RP14'!$A$53,(IF(G644=4,'[1]ANEXO RP14'!$A$54,(IF(G644=5,'[1]ANEXO RP14'!$A$55,(IF(G644=6,'[1]ANEXO RP14'!$A$56,(IF(G644=7,'[1]ANEXO RP14'!$A$57,(IF(G644=8,'[1]ANEXO RP14'!$A$58,(IF(G644=9,'[1]ANEXO RP14'!$A$59,(IF(G644=10,'[1]ANEXO RP14'!$A$60,(IF(G644=11,'[1]ANEXO RP14'!$A$61,(IF(G644=12,'[1]ANEXO RP14'!$A$62,(IF(G644=13,'[1]ANEXO RP14'!$A$63,(IF(G644=14,'[1]ANEXO RP14'!$A$64,(IF(G644=15,'[1]ANEXO RP14'!$A$65,(IF(G644=16,'[1]ANEXO RP14'!$A$66," ")))))))))))))))))))))))))))))))</f>
        <v>Recursos humanos (5)</v>
      </c>
      <c r="I644" s="185">
        <v>2377.13</v>
      </c>
      <c r="J644" s="182">
        <v>43741</v>
      </c>
      <c r="K644" s="183" t="s">
        <v>127</v>
      </c>
    </row>
    <row r="645" spans="1:11" s="131" customFormat="1" ht="41.25" customHeight="1" thickBot="1">
      <c r="A645" s="173">
        <v>43738</v>
      </c>
      <c r="B645" s="174" t="s">
        <v>139</v>
      </c>
      <c r="C645" s="175">
        <v>32219947882</v>
      </c>
      <c r="D645" s="176" t="str">
        <f>VLOOKUP($C644:$C$5037,$C$27:$D$5037,2,0)</f>
        <v>MARIANA CRISTINA ALVES</v>
      </c>
      <c r="E645" s="186">
        <v>1006</v>
      </c>
      <c r="F645" s="178" t="str">
        <f>VLOOKUP($E645:$E$5037,'[1]PLANO DE APLICAÇÃO'!$A$4:$B$1020,2,0)</f>
        <v>CUIDADOR SOCIAL</v>
      </c>
      <c r="G645" s="179">
        <v>1</v>
      </c>
      <c r="H645" s="180" t="str">
        <f>IF(G645=1,'[1]ANEXO RP14'!$A$51,(IF(G645=2,'[1]ANEXO RP14'!$A$52,(IF(G645=3,'[1]ANEXO RP14'!$A$53,(IF(G645=4,'[1]ANEXO RP14'!$A$54,(IF(G645=5,'[1]ANEXO RP14'!$A$55,(IF(G645=6,'[1]ANEXO RP14'!$A$56,(IF(G645=7,'[1]ANEXO RP14'!$A$57,(IF(G645=8,'[1]ANEXO RP14'!$A$58,(IF(G645=9,'[1]ANEXO RP14'!$A$59,(IF(G645=10,'[1]ANEXO RP14'!$A$60,(IF(G645=11,'[1]ANEXO RP14'!$A$61,(IF(G645=12,'[1]ANEXO RP14'!$A$62,(IF(G645=13,'[1]ANEXO RP14'!$A$63,(IF(G645=14,'[1]ANEXO RP14'!$A$64,(IF(G645=15,'[1]ANEXO RP14'!$A$65,(IF(G645=16,'[1]ANEXO RP14'!$A$66," ")))))))))))))))))))))))))))))))</f>
        <v>Recursos humanos (5)</v>
      </c>
      <c r="I645" s="185">
        <v>521.26</v>
      </c>
      <c r="J645" s="182">
        <v>43741</v>
      </c>
      <c r="K645" s="183" t="s">
        <v>127</v>
      </c>
    </row>
    <row r="646" spans="1:11" s="131" customFormat="1" ht="41.25" customHeight="1" thickBot="1">
      <c r="A646" s="173">
        <v>43738</v>
      </c>
      <c r="B646" s="174" t="s">
        <v>139</v>
      </c>
      <c r="C646" s="175">
        <v>8166830850</v>
      </c>
      <c r="D646" s="176" t="s">
        <v>161</v>
      </c>
      <c r="E646" s="186">
        <v>1008</v>
      </c>
      <c r="F646" s="178" t="str">
        <f>VLOOKUP($E646:$E$5037,'[1]PLANO DE APLICAÇÃO'!$A$4:$B$1020,2,0)</f>
        <v>AUXILIAR DE LIMPEZA</v>
      </c>
      <c r="G646" s="179">
        <v>1</v>
      </c>
      <c r="H646" s="180" t="s">
        <v>375</v>
      </c>
      <c r="I646" s="185">
        <v>1023.57</v>
      </c>
      <c r="J646" s="182">
        <v>43741</v>
      </c>
      <c r="K646" s="183" t="s">
        <v>127</v>
      </c>
    </row>
    <row r="647" spans="1:11" s="131" customFormat="1" ht="41.25" customHeight="1" thickBot="1">
      <c r="A647" s="173">
        <v>43738</v>
      </c>
      <c r="B647" s="174" t="s">
        <v>139</v>
      </c>
      <c r="C647" s="175">
        <v>17538257845</v>
      </c>
      <c r="D647" s="176" t="str">
        <f>VLOOKUP($C645:$C$5037,$C$27:$D$5037,2,0)</f>
        <v>MARLI MENDONÇA</v>
      </c>
      <c r="E647" s="186">
        <v>1008</v>
      </c>
      <c r="F647" s="178" t="str">
        <f>VLOOKUP($E647:$E$5037,'[1]PLANO DE APLICAÇÃO'!$A$4:$B$1020,2,0)</f>
        <v>AUXILIAR DE LIMPEZA</v>
      </c>
      <c r="G647" s="179">
        <v>1</v>
      </c>
      <c r="H647" s="180" t="str">
        <f>IF(G647=1,'[1]ANEXO RP14'!$A$51,(IF(G647=2,'[1]ANEXO RP14'!$A$52,(IF(G647=3,'[1]ANEXO RP14'!$A$53,(IF(G647=4,'[1]ANEXO RP14'!$A$54,(IF(G647=5,'[1]ANEXO RP14'!$A$55,(IF(G647=6,'[1]ANEXO RP14'!$A$56,(IF(G647=7,'[1]ANEXO RP14'!$A$57,(IF(G647=8,'[1]ANEXO RP14'!$A$58,(IF(G647=9,'[1]ANEXO RP14'!$A$59,(IF(G647=10,'[1]ANEXO RP14'!$A$60,(IF(G647=11,'[1]ANEXO RP14'!$A$61,(IF(G647=12,'[1]ANEXO RP14'!$A$62,(IF(G647=13,'[1]ANEXO RP14'!$A$63,(IF(G647=14,'[1]ANEXO RP14'!$A$64,(IF(G647=15,'[1]ANEXO RP14'!$A$65,(IF(G647=16,'[1]ANEXO RP14'!$A$66," ")))))))))))))))))))))))))))))))</f>
        <v>Recursos humanos (5)</v>
      </c>
      <c r="I647" s="185">
        <v>43.64</v>
      </c>
      <c r="J647" s="182">
        <v>43741</v>
      </c>
      <c r="K647" s="183" t="s">
        <v>127</v>
      </c>
    </row>
    <row r="648" spans="1:11" s="131" customFormat="1" ht="41.25" customHeight="1" thickBot="1">
      <c r="A648" s="173">
        <v>43738</v>
      </c>
      <c r="B648" s="174" t="s">
        <v>139</v>
      </c>
      <c r="C648" s="175">
        <v>98467212500</v>
      </c>
      <c r="D648" s="176" t="str">
        <f>VLOOKUP($C647:$C$5037,$C$27:$D$5037,2,0)</f>
        <v>MARIUZETE SANTANA GOMES LEONARDO</v>
      </c>
      <c r="E648" s="186">
        <v>1006</v>
      </c>
      <c r="F648" s="178" t="str">
        <f>VLOOKUP($E648:$E$5037,'[1]PLANO DE APLICAÇÃO'!$A$4:$B$1020,2,0)</f>
        <v>CUIDADOR SOCIAL</v>
      </c>
      <c r="G648" s="179">
        <v>1</v>
      </c>
      <c r="H648" s="180" t="str">
        <f>IF(G648=1,'[1]ANEXO RP14'!$A$51,(IF(G648=2,'[1]ANEXO RP14'!$A$52,(IF(G648=3,'[1]ANEXO RP14'!$A$53,(IF(G648=4,'[1]ANEXO RP14'!$A$54,(IF(G648=5,'[1]ANEXO RP14'!$A$55,(IF(G648=6,'[1]ANEXO RP14'!$A$56,(IF(G648=7,'[1]ANEXO RP14'!$A$57,(IF(G648=8,'[1]ANEXO RP14'!$A$58,(IF(G648=9,'[1]ANEXO RP14'!$A$59,(IF(G648=10,'[1]ANEXO RP14'!$A$60,(IF(G648=11,'[1]ANEXO RP14'!$A$61,(IF(G648=12,'[1]ANEXO RP14'!$A$62,(IF(G648=13,'[1]ANEXO RP14'!$A$63,(IF(G648=14,'[1]ANEXO RP14'!$A$64,(IF(G648=15,'[1]ANEXO RP14'!$A$65,(IF(G648=16,'[1]ANEXO RP14'!$A$66," ")))))))))))))))))))))))))))))))</f>
        <v>Recursos humanos (5)</v>
      </c>
      <c r="I648" s="185">
        <v>944.06</v>
      </c>
      <c r="J648" s="182">
        <v>43741</v>
      </c>
      <c r="K648" s="183" t="s">
        <v>127</v>
      </c>
    </row>
    <row r="649" spans="1:11" s="131" customFormat="1" ht="41.25" customHeight="1" thickBot="1">
      <c r="A649" s="173">
        <v>43738</v>
      </c>
      <c r="B649" s="174" t="s">
        <v>139</v>
      </c>
      <c r="C649" s="175">
        <v>5891067838</v>
      </c>
      <c r="D649" s="176" t="str">
        <f>VLOOKUP($C648:$C$5037,$C$27:$D$5037,2,0)</f>
        <v>MAURA GOMES MARTINIANO DE OLIVEIRA</v>
      </c>
      <c r="E649" s="186">
        <v>1002</v>
      </c>
      <c r="F649" s="178" t="str">
        <f>VLOOKUP($E649:$E$5037,'[1]PLANO DE APLICAÇÃO'!$A$4:$B$1020,2,0)</f>
        <v>ASSISTENTE SOCIAL</v>
      </c>
      <c r="G649" s="179">
        <v>1</v>
      </c>
      <c r="H649" s="180" t="str">
        <f>IF(G649=1,'[1]ANEXO RP14'!$A$51,(IF(G649=2,'[1]ANEXO RP14'!$A$52,(IF(G649=3,'[1]ANEXO RP14'!$A$53,(IF(G649=4,'[1]ANEXO RP14'!$A$54,(IF(G649=5,'[1]ANEXO RP14'!$A$55,(IF(G649=6,'[1]ANEXO RP14'!$A$56,(IF(G649=7,'[1]ANEXO RP14'!$A$57,(IF(G649=8,'[1]ANEXO RP14'!$A$58,(IF(G649=9,'[1]ANEXO RP14'!$A$59,(IF(G649=10,'[1]ANEXO RP14'!$A$60,(IF(G649=11,'[1]ANEXO RP14'!$A$61,(IF(G649=12,'[1]ANEXO RP14'!$A$62,(IF(G649=13,'[1]ANEXO RP14'!$A$63,(IF(G649=14,'[1]ANEXO RP14'!$A$64,(IF(G649=15,'[1]ANEXO RP14'!$A$65,(IF(G649=16,'[1]ANEXO RP14'!$A$66," ")))))))))))))))))))))))))))))))</f>
        <v>Recursos humanos (5)</v>
      </c>
      <c r="I649" s="185">
        <v>2727.81</v>
      </c>
      <c r="J649" s="182">
        <v>43741</v>
      </c>
      <c r="K649" s="183" t="s">
        <v>127</v>
      </c>
    </row>
    <row r="650" spans="1:11" s="131" customFormat="1" ht="41.25" customHeight="1" thickBot="1">
      <c r="A650" s="173">
        <v>43738</v>
      </c>
      <c r="B650" s="174" t="s">
        <v>139</v>
      </c>
      <c r="C650" s="175">
        <v>21268132829</v>
      </c>
      <c r="D650" s="176" t="str">
        <f>VLOOKUP($C649:$C$5037,$C$27:$D$5037,2,0)</f>
        <v>MIRIA RODRIGUES DE BRITO</v>
      </c>
      <c r="E650" s="186">
        <v>1006</v>
      </c>
      <c r="F650" s="178" t="str">
        <f>VLOOKUP($E650:$E$5037,'[1]PLANO DE APLICAÇÃO'!$A$4:$B$1020,2,0)</f>
        <v>CUIDADOR SOCIAL</v>
      </c>
      <c r="G650" s="179">
        <v>1</v>
      </c>
      <c r="H650" s="180" t="str">
        <f>IF(G650=1,'[1]ANEXO RP14'!$A$51,(IF(G650=2,'[1]ANEXO RP14'!$A$52,(IF(G650=3,'[1]ANEXO RP14'!$A$53,(IF(G650=4,'[1]ANEXO RP14'!$A$54,(IF(G650=5,'[1]ANEXO RP14'!$A$55,(IF(G650=6,'[1]ANEXO RP14'!$A$56,(IF(G650=7,'[1]ANEXO RP14'!$A$57,(IF(G650=8,'[1]ANEXO RP14'!$A$58,(IF(G650=9,'[1]ANEXO RP14'!$A$59,(IF(G650=10,'[1]ANEXO RP14'!$A$60,(IF(G650=11,'[1]ANEXO RP14'!$A$61,(IF(G650=12,'[1]ANEXO RP14'!$A$62,(IF(G650=13,'[1]ANEXO RP14'!$A$63,(IF(G650=14,'[1]ANEXO RP14'!$A$64,(IF(G650=15,'[1]ANEXO RP14'!$A$65,(IF(G650=16,'[1]ANEXO RP14'!$A$66," ")))))))))))))))))))))))))))))))</f>
        <v>Recursos humanos (5)</v>
      </c>
      <c r="I650" s="185">
        <v>832.96</v>
      </c>
      <c r="J650" s="182">
        <v>43741</v>
      </c>
      <c r="K650" s="183" t="s">
        <v>127</v>
      </c>
    </row>
    <row r="651" spans="1:11" s="131" customFormat="1" ht="41.25" customHeight="1" thickBot="1">
      <c r="A651" s="173">
        <v>43738</v>
      </c>
      <c r="B651" s="174" t="s">
        <v>139</v>
      </c>
      <c r="C651" s="76" t="s">
        <v>595</v>
      </c>
      <c r="D651" s="176" t="s">
        <v>498</v>
      </c>
      <c r="E651" s="186">
        <v>1006</v>
      </c>
      <c r="F651" s="178" t="str">
        <f>VLOOKUP($E651:$E$5037,'[1]PLANO DE APLICAÇÃO'!$A$4:$B$1020,2,0)</f>
        <v>CUIDADOR SOCIAL</v>
      </c>
      <c r="G651" s="179">
        <v>1</v>
      </c>
      <c r="H651" s="180" t="str">
        <f>IF(G651=1,'[1]ANEXO RP14'!$A$51,(IF(G651=2,'[1]ANEXO RP14'!$A$52,(IF(G651=3,'[1]ANEXO RP14'!$A$53,(IF(G651=4,'[1]ANEXO RP14'!$A$54,(IF(G651=5,'[1]ANEXO RP14'!$A$55,(IF(G651=6,'[1]ANEXO RP14'!$A$56,(IF(G651=7,'[1]ANEXO RP14'!$A$57,(IF(G651=8,'[1]ANEXO RP14'!$A$58,(IF(G651=9,'[1]ANEXO RP14'!$A$59,(IF(G651=10,'[1]ANEXO RP14'!$A$60,(IF(G651=11,'[1]ANEXO RP14'!$A$61,(IF(G651=12,'[1]ANEXO RP14'!$A$62,(IF(G651=13,'[1]ANEXO RP14'!$A$63,(IF(G651=14,'[1]ANEXO RP14'!$A$64,(IF(G651=15,'[1]ANEXO RP14'!$A$65,(IF(G651=16,'[1]ANEXO RP14'!$A$66," ")))))))))))))))))))))))))))))))</f>
        <v>Recursos humanos (5)</v>
      </c>
      <c r="I651" s="185">
        <v>1312.45</v>
      </c>
      <c r="J651" s="182">
        <v>43741</v>
      </c>
      <c r="K651" s="183" t="s">
        <v>127</v>
      </c>
    </row>
    <row r="652" spans="1:11" s="131" customFormat="1" ht="41.25" customHeight="1" thickBot="1">
      <c r="A652" s="173">
        <v>43738</v>
      </c>
      <c r="B652" s="174" t="s">
        <v>139</v>
      </c>
      <c r="C652" s="175">
        <v>4780767547</v>
      </c>
      <c r="D652" s="176" t="str">
        <f>VLOOKUP($C651:$C$5037,$C$27:$D$5037,2,0)</f>
        <v>ROSILENE CONCEIÇÃO DOS SANTOS</v>
      </c>
      <c r="E652" s="186">
        <v>1009</v>
      </c>
      <c r="F652" s="178" t="str">
        <f>VLOOKUP($E652:$E$5037,'[1]PLANO DE APLICAÇÃO'!$A$4:$B$1020,2,0)</f>
        <v>LAVANDERIA</v>
      </c>
      <c r="G652" s="179">
        <v>1</v>
      </c>
      <c r="H652" s="180" t="str">
        <f>IF(G652=1,'[1]ANEXO RP14'!$A$51,(IF(G652=2,'[1]ANEXO RP14'!$A$52,(IF(G652=3,'[1]ANEXO RP14'!$A$53,(IF(G652=4,'[1]ANEXO RP14'!$A$54,(IF(G652=5,'[1]ANEXO RP14'!$A$55,(IF(G652=6,'[1]ANEXO RP14'!$A$56,(IF(G652=7,'[1]ANEXO RP14'!$A$57,(IF(G652=8,'[1]ANEXO RP14'!$A$58,(IF(G652=9,'[1]ANEXO RP14'!$A$59,(IF(G652=10,'[1]ANEXO RP14'!$A$60,(IF(G652=11,'[1]ANEXO RP14'!$A$61,(IF(G652=12,'[1]ANEXO RP14'!$A$62,(IF(G652=13,'[1]ANEXO RP14'!$A$63,(IF(G652=14,'[1]ANEXO RP14'!$A$64,(IF(G652=15,'[1]ANEXO RP14'!$A$65,(IF(G652=16,'[1]ANEXO RP14'!$A$66," ")))))))))))))))))))))))))))))))</f>
        <v>Recursos humanos (5)</v>
      </c>
      <c r="I652" s="185">
        <v>1346.31</v>
      </c>
      <c r="J652" s="182">
        <v>43741</v>
      </c>
      <c r="K652" s="183" t="s">
        <v>127</v>
      </c>
    </row>
    <row r="653" spans="1:11" s="131" customFormat="1" ht="41.25" customHeight="1" thickBot="1">
      <c r="A653" s="173">
        <v>43738</v>
      </c>
      <c r="B653" s="174" t="s">
        <v>139</v>
      </c>
      <c r="C653" s="175">
        <v>31023160854</v>
      </c>
      <c r="D653" s="176" t="str">
        <f>VLOOKUP($C652:$C$5037,$C$27:$D$5037,2,0)</f>
        <v>TATIANA IZABEL RANGEL THEODORO</v>
      </c>
      <c r="E653" s="186">
        <v>1006</v>
      </c>
      <c r="F653" s="178" t="str">
        <f>VLOOKUP($E653:$E$5037,'[1]PLANO DE APLICAÇÃO'!$A$4:$B$1020,2,0)</f>
        <v>CUIDADOR SOCIAL</v>
      </c>
      <c r="G653" s="179">
        <v>1</v>
      </c>
      <c r="H653" s="180" t="str">
        <f>IF(G653=1,'[1]ANEXO RP14'!$A$51,(IF(G653=2,'[1]ANEXO RP14'!$A$52,(IF(G653=3,'[1]ANEXO RP14'!$A$53,(IF(G653=4,'[1]ANEXO RP14'!$A$54,(IF(G653=5,'[1]ANEXO RP14'!$A$55,(IF(G653=6,'[1]ANEXO RP14'!$A$56,(IF(G653=7,'[1]ANEXO RP14'!$A$57,(IF(G653=8,'[1]ANEXO RP14'!$A$58,(IF(G653=9,'[1]ANEXO RP14'!$A$59,(IF(G653=10,'[1]ANEXO RP14'!$A$60,(IF(G653=11,'[1]ANEXO RP14'!$A$61,(IF(G653=12,'[1]ANEXO RP14'!$A$62,(IF(G653=13,'[1]ANEXO RP14'!$A$63,(IF(G653=14,'[1]ANEXO RP14'!$A$64,(IF(G653=15,'[1]ANEXO RP14'!$A$65,(IF(G653=16,'[1]ANEXO RP14'!$A$66," ")))))))))))))))))))))))))))))))</f>
        <v>Recursos humanos (5)</v>
      </c>
      <c r="I653" s="185">
        <v>728.05</v>
      </c>
      <c r="J653" s="182">
        <v>43741</v>
      </c>
      <c r="K653" s="183" t="s">
        <v>127</v>
      </c>
    </row>
    <row r="654" spans="1:11" s="131" customFormat="1" ht="41.25" customHeight="1" thickBot="1">
      <c r="A654" s="173">
        <v>43738</v>
      </c>
      <c r="B654" s="174" t="s">
        <v>139</v>
      </c>
      <c r="C654" s="175">
        <v>36444357829</v>
      </c>
      <c r="D654" s="176" t="str">
        <f>VLOOKUP($C653:$C$5037,$C$27:$D$5037,2,0)</f>
        <v>VIVIANE PIRES</v>
      </c>
      <c r="E654" s="186">
        <v>1008</v>
      </c>
      <c r="F654" s="178" t="str">
        <f>VLOOKUP($E654:$E$5037,'[1]PLANO DE APLICAÇÃO'!$A$4:$B$1020,2,0)</f>
        <v>AUXILIAR DE LIMPEZA</v>
      </c>
      <c r="G654" s="179">
        <v>1</v>
      </c>
      <c r="H654" s="180" t="str">
        <f>IF(G654=1,'[1]ANEXO RP14'!$A$51,(IF(G654=2,'[1]ANEXO RP14'!$A$52,(IF(G654=3,'[1]ANEXO RP14'!$A$53,(IF(G654=4,'[1]ANEXO RP14'!$A$54,(IF(G654=5,'[1]ANEXO RP14'!$A$55,(IF(G654=6,'[1]ANEXO RP14'!$A$56,(IF(G654=7,'[1]ANEXO RP14'!$A$57,(IF(G654=8,'[1]ANEXO RP14'!$A$58,(IF(G654=9,'[1]ANEXO RP14'!$A$59,(IF(G654=10,'[1]ANEXO RP14'!$A$60,(IF(G654=11,'[1]ANEXO RP14'!$A$61,(IF(G654=12,'[1]ANEXO RP14'!$A$62,(IF(G654=13,'[1]ANEXO RP14'!$A$63,(IF(G654=14,'[1]ANEXO RP14'!$A$64,(IF(G654=15,'[1]ANEXO RP14'!$A$65,(IF(G654=16,'[1]ANEXO RP14'!$A$66," ")))))))))))))))))))))))))))))))</f>
        <v>Recursos humanos (5)</v>
      </c>
      <c r="I654" s="185">
        <v>821.67</v>
      </c>
      <c r="J654" s="182">
        <v>43741</v>
      </c>
      <c r="K654" s="183" t="s">
        <v>127</v>
      </c>
    </row>
    <row r="655" spans="1:11" s="131" customFormat="1" ht="41.25" customHeight="1" thickBot="1">
      <c r="A655" s="173">
        <v>43738</v>
      </c>
      <c r="B655" s="174" t="s">
        <v>525</v>
      </c>
      <c r="C655" s="175">
        <v>7314929000134</v>
      </c>
      <c r="D655" s="176" t="str">
        <f>VLOOKUP($C654:$C$5037,$C$27:$D$5037,2,0)</f>
        <v>C.AM BALDIN EPP</v>
      </c>
      <c r="E655" s="177">
        <v>4002</v>
      </c>
      <c r="F655" s="178" t="str">
        <f>VLOOKUP($E655:$E$5037,'[1]PLANO DE APLICAÇÃO'!$A$4:$B$1020,2,0)</f>
        <v>MATERIAL DE LIMPEZA E HIGIÊNE PESSOAL</v>
      </c>
      <c r="G655" s="179">
        <v>6</v>
      </c>
      <c r="H655" s="180" t="str">
        <f>IF(G655=1,'[1]ANEXO RP14'!$A$51,(IF(G655=2,'[1]ANEXO RP14'!$A$52,(IF(G655=3,'[1]ANEXO RP14'!$A$53,(IF(G655=4,'[1]ANEXO RP14'!$A$54,(IF(G655=5,'[1]ANEXO RP14'!$A$55,(IF(G655=6,'[1]ANEXO RP14'!$A$56,(IF(G655=7,'[1]ANEXO RP14'!$A$57,(IF(G655=8,'[1]ANEXO RP14'!$A$58,(IF(G655=9,'[1]ANEXO RP14'!$A$59,(IF(G655=10,'[1]ANEXO RP14'!$A$60,(IF(G655=11,'[1]ANEXO RP14'!$A$61,(IF(G655=12,'[1]ANEXO RP14'!$A$62,(IF(G655=13,'[1]ANEXO RP14'!$A$63,(IF(G655=14,'[1]ANEXO RP14'!$A$64,(IF(G655=15,'[1]ANEXO RP14'!$A$65,(IF(G655=16,'[1]ANEXO RP14'!$A$66," ")))))))))))))))))))))))))))))))</f>
        <v>Outros materiais de consumo</v>
      </c>
      <c r="I655" s="185">
        <v>2771.3</v>
      </c>
      <c r="J655" s="182">
        <v>43756</v>
      </c>
      <c r="K655" s="183" t="s">
        <v>526</v>
      </c>
    </row>
    <row r="656" spans="1:11" s="131" customFormat="1" ht="41.25" customHeight="1" thickBot="1">
      <c r="A656" s="173">
        <v>43740</v>
      </c>
      <c r="B656" s="174" t="s">
        <v>527</v>
      </c>
      <c r="C656" s="175">
        <v>4946908000143</v>
      </c>
      <c r="D656" s="176" t="str">
        <f>VLOOKUP($C655:$C$5037,$C$27:$D$5037,2,0)</f>
        <v>TECNOLOGICA IND. COM. DE PEÇAS E EQUIPAMENTOS IND. LTDA EPP</v>
      </c>
      <c r="E656" s="177">
        <v>3008</v>
      </c>
      <c r="F656" s="178" t="str">
        <f>VLOOKUP($E656:$E$5037,'[1]PLANO DE APLICAÇÃO'!$A$4:$B$1020,2,0)</f>
        <v>MANUTENÇÃO E REPAROS</v>
      </c>
      <c r="G656" s="179">
        <v>8</v>
      </c>
      <c r="H656" s="180" t="str">
        <f>IF(G656=1,'[1]ANEXO RP14'!$A$51,(IF(G656=2,'[1]ANEXO RP14'!$A$52,(IF(G656=3,'[1]ANEXO RP14'!$A$53,(IF(G656=4,'[1]ANEXO RP14'!$A$54,(IF(G656=5,'[1]ANEXO RP14'!$A$55,(IF(G656=6,'[1]ANEXO RP14'!$A$56,(IF(G656=7,'[1]ANEXO RP14'!$A$57,(IF(G656=8,'[1]ANEXO RP14'!$A$58,(IF(G656=9,'[1]ANEXO RP14'!$A$59,(IF(G656=10,'[1]ANEXO RP14'!$A$60,(IF(G656=11,'[1]ANEXO RP14'!$A$61,(IF(G656=12,'[1]ANEXO RP14'!$A$62,(IF(G656=13,'[1]ANEXO RP14'!$A$63,(IF(G656=14,'[1]ANEXO RP14'!$A$64,(IF(G656=15,'[1]ANEXO RP14'!$A$65,(IF(G656=16,'[1]ANEXO RP14'!$A$66," ")))))))))))))))))))))))))))))))</f>
        <v>Outros serviços de terceiros</v>
      </c>
      <c r="I656" s="185">
        <v>662.5</v>
      </c>
      <c r="J656" s="182">
        <v>43756</v>
      </c>
      <c r="K656" s="183" t="s">
        <v>528</v>
      </c>
    </row>
    <row r="657" spans="1:11" s="131" customFormat="1" ht="41.25" customHeight="1" thickBot="1">
      <c r="A657" s="173">
        <v>43740</v>
      </c>
      <c r="B657" s="174" t="s">
        <v>529</v>
      </c>
      <c r="C657" s="175">
        <v>10673394000100</v>
      </c>
      <c r="D657" s="176" t="str">
        <f>VLOOKUP($C656:$C$5037,$C$27:$D$5037,2,0)</f>
        <v>SYSPRODATA SISTEMA DE PROCESSAMENTO LTDA ME</v>
      </c>
      <c r="E657" s="177">
        <v>2002</v>
      </c>
      <c r="F657" s="178" t="str">
        <f>VLOOKUP($E657:$E$5037,'[1]PLANO DE APLICAÇÃO'!$A$4:$B$1020,2,0)</f>
        <v>VALE ALIMENTAÇÃO</v>
      </c>
      <c r="G657" s="179">
        <v>1</v>
      </c>
      <c r="H657" s="180" t="str">
        <f>IF(G657=1,'[1]ANEXO RP14'!$A$51,(IF(G657=2,'[1]ANEXO RP14'!$A$52,(IF(G657=3,'[1]ANEXO RP14'!$A$53,(IF(G657=4,'[1]ANEXO RP14'!$A$54,(IF(G657=5,'[1]ANEXO RP14'!$A$55,(IF(G657=6,'[1]ANEXO RP14'!$A$56,(IF(G657=7,'[1]ANEXO RP14'!$A$57,(IF(G657=8,'[1]ANEXO RP14'!$A$58,(IF(G657=9,'[1]ANEXO RP14'!$A$59,(IF(G657=10,'[1]ANEXO RP14'!$A$60,(IF(G657=11,'[1]ANEXO RP14'!$A$61,(IF(G657=12,'[1]ANEXO RP14'!$A$62,(IF(G657=13,'[1]ANEXO RP14'!$A$63,(IF(G657=14,'[1]ANEXO RP14'!$A$64,(IF(G657=15,'[1]ANEXO RP14'!$A$65,(IF(G657=16,'[1]ANEXO RP14'!$A$66," ")))))))))))))))))))))))))))))))</f>
        <v>Recursos humanos (5)</v>
      </c>
      <c r="I657" s="185">
        <v>8441.25</v>
      </c>
      <c r="J657" s="182">
        <v>43756</v>
      </c>
      <c r="K657" s="183" t="s">
        <v>530</v>
      </c>
    </row>
    <row r="658" spans="1:11" s="131" customFormat="1" ht="41.25" customHeight="1" thickBot="1">
      <c r="A658" s="173">
        <v>43741</v>
      </c>
      <c r="B658" s="174" t="s">
        <v>531</v>
      </c>
      <c r="C658" s="175">
        <v>40432544000147</v>
      </c>
      <c r="D658" s="176" t="s">
        <v>447</v>
      </c>
      <c r="E658" s="186">
        <v>3003</v>
      </c>
      <c r="F658" s="178" t="str">
        <f>VLOOKUP($E658:$E$5037,'[1]PLANO DE APLICAÇÃO'!$A$4:$B$1020,2,0)</f>
        <v>TELEFONE/INTERNET</v>
      </c>
      <c r="G658" s="179">
        <v>11</v>
      </c>
      <c r="H658" s="180" t="str">
        <f>IF(G658=1,'[1]ANEXO RP14'!$A$51,(IF(G658=2,'[1]ANEXO RP14'!$A$52,(IF(G658=3,'[1]ANEXO RP14'!$A$53,(IF(G658=4,'[1]ANEXO RP14'!$A$54,(IF(G658=5,'[1]ANEXO RP14'!$A$55,(IF(G658=6,'[1]ANEXO RP14'!$A$56,(IF(G658=7,'[1]ANEXO RP14'!$A$57,(IF(G658=8,'[1]ANEXO RP14'!$A$58,(IF(G658=9,'[1]ANEXO RP14'!$A$59,(IF(G658=10,'[1]ANEXO RP14'!$A$60,(IF(G658=11,'[1]ANEXO RP14'!$A$61,(IF(G658=12,'[1]ANEXO RP14'!$A$62,(IF(G658=13,'[1]ANEXO RP14'!$A$63,(IF(G658=14,'[1]ANEXO RP14'!$A$64,(IF(G658=15,'[1]ANEXO RP14'!$A$65,(IF(G658=16,'[1]ANEXO RP14'!$A$66," ")))))))))))))))))))))))))))))))</f>
        <v>Utilidades públicas (7)</v>
      </c>
      <c r="I658" s="185">
        <v>380.18</v>
      </c>
      <c r="J658" s="182">
        <v>43756</v>
      </c>
      <c r="K658" s="183" t="s">
        <v>127</v>
      </c>
    </row>
    <row r="659" spans="1:11" s="131" customFormat="1" ht="41.25" customHeight="1" thickBot="1">
      <c r="A659" s="173">
        <v>43743</v>
      </c>
      <c r="B659" s="174" t="s">
        <v>176</v>
      </c>
      <c r="C659" s="175">
        <v>40432544000147</v>
      </c>
      <c r="D659" s="176" t="s">
        <v>447</v>
      </c>
      <c r="E659" s="186">
        <v>3003</v>
      </c>
      <c r="F659" s="178" t="str">
        <f>VLOOKUP($E659:$E$5037,'[1]PLANO DE APLICAÇÃO'!$A$4:$B$1020,2,0)</f>
        <v>TELEFONE/INTERNET</v>
      </c>
      <c r="G659" s="179">
        <v>11</v>
      </c>
      <c r="H659" s="180" t="str">
        <f>IF(G659=1,'[1]ANEXO RP14'!$A$51,(IF(G659=2,'[1]ANEXO RP14'!$A$52,(IF(G659=3,'[1]ANEXO RP14'!$A$53,(IF(G659=4,'[1]ANEXO RP14'!$A$54,(IF(G659=5,'[1]ANEXO RP14'!$A$55,(IF(G659=6,'[1]ANEXO RP14'!$A$56,(IF(G659=7,'[1]ANEXO RP14'!$A$57,(IF(G659=8,'[1]ANEXO RP14'!$A$58,(IF(G659=9,'[1]ANEXO RP14'!$A$59,(IF(G659=10,'[1]ANEXO RP14'!$A$60,(IF(G659=11,'[1]ANEXO RP14'!$A$61,(IF(G659=12,'[1]ANEXO RP14'!$A$62,(IF(G659=13,'[1]ANEXO RP14'!$A$63,(IF(G659=14,'[1]ANEXO RP14'!$A$64,(IF(G659=15,'[1]ANEXO RP14'!$A$65,(IF(G659=16,'[1]ANEXO RP14'!$A$66," ")))))))))))))))))))))))))))))))</f>
        <v>Utilidades públicas (7)</v>
      </c>
      <c r="I659" s="185">
        <v>41.93</v>
      </c>
      <c r="J659" s="182">
        <v>43756</v>
      </c>
      <c r="K659" s="183" t="s">
        <v>532</v>
      </c>
    </row>
    <row r="660" spans="1:11" s="131" customFormat="1" ht="41.25" customHeight="1" thickBot="1">
      <c r="A660" s="173">
        <v>43734</v>
      </c>
      <c r="B660" s="174" t="s">
        <v>533</v>
      </c>
      <c r="C660" s="175" t="s">
        <v>48</v>
      </c>
      <c r="D660" s="176" t="s">
        <v>134</v>
      </c>
      <c r="E660" s="186">
        <v>3006</v>
      </c>
      <c r="F660" s="178" t="str">
        <f>VLOOKUP($E660:$E$5037,'[1]PLANO DE APLICAÇÃO'!$A$4:$B$1020,2,0)</f>
        <v>ASSISTÊNCIA CONTÁBIL</v>
      </c>
      <c r="G660" s="179">
        <v>8</v>
      </c>
      <c r="H660" s="180" t="str">
        <f>IF(G660=1,'[1]ANEXO RP14'!$A$51,(IF(G660=2,'[1]ANEXO RP14'!$A$52,(IF(G660=3,'[1]ANEXO RP14'!$A$53,(IF(G660=4,'[1]ANEXO RP14'!$A$54,(IF(G660=5,'[1]ANEXO RP14'!$A$55,(IF(G660=6,'[1]ANEXO RP14'!$A$56,(IF(G660=7,'[1]ANEXO RP14'!$A$57,(IF(G660=8,'[1]ANEXO RP14'!$A$58,(IF(G660=9,'[1]ANEXO RP14'!$A$59,(IF(G660=10,'[1]ANEXO RP14'!$A$60,(IF(G660=11,'[1]ANEXO RP14'!$A$61,(IF(G660=12,'[1]ANEXO RP14'!$A$62,(IF(G660=13,'[1]ANEXO RP14'!$A$63,(IF(G660=14,'[1]ANEXO RP14'!$A$64,(IF(G660=15,'[1]ANEXO RP14'!$A$65,(IF(G660=16,'[1]ANEXO RP14'!$A$66," ")))))))))))))))))))))))))))))))</f>
        <v>Outros serviços de terceiros</v>
      </c>
      <c r="I660" s="185">
        <v>2669.5</v>
      </c>
      <c r="J660" s="182">
        <v>43741</v>
      </c>
      <c r="K660" s="183" t="s">
        <v>534</v>
      </c>
    </row>
    <row r="661" spans="1:11" s="131" customFormat="1" ht="41.25" customHeight="1" thickBot="1">
      <c r="A661" s="173">
        <v>43745</v>
      </c>
      <c r="B661" s="174" t="s">
        <v>535</v>
      </c>
      <c r="C661" s="175">
        <v>9382434000178</v>
      </c>
      <c r="D661" s="176" t="str">
        <f>VLOOKUP($C660:$C$5037,$C$27:$D$5037,2,0)</f>
        <v>POSTO MARIO ROBERTO JANJÃO LTDA</v>
      </c>
      <c r="E661" s="186">
        <v>4007</v>
      </c>
      <c r="F661" s="178" t="str">
        <f>VLOOKUP($E661:$E$5037,'[1]PLANO DE APLICAÇÃO'!$A$4:$B$1020,2,0)</f>
        <v>COMBUSTIVEIS E LUBRIFICANTES AUTOMOTIVOS</v>
      </c>
      <c r="G661" s="179">
        <v>12</v>
      </c>
      <c r="H661" s="180" t="str">
        <f>IF(G661=1,'[1]ANEXO RP14'!$A$51,(IF(G661=2,'[1]ANEXO RP14'!$A$52,(IF(G661=3,'[1]ANEXO RP14'!$A$53,(IF(G661=4,'[1]ANEXO RP14'!$A$54,(IF(G661=5,'[1]ANEXO RP14'!$A$55,(IF(G661=6,'[1]ANEXO RP14'!$A$56,(IF(G661=7,'[1]ANEXO RP14'!$A$57,(IF(G661=8,'[1]ANEXO RP14'!$A$58,(IF(G661=9,'[1]ANEXO RP14'!$A$59,(IF(G661=10,'[1]ANEXO RP14'!$A$60,(IF(G661=11,'[1]ANEXO RP14'!$A$61,(IF(G661=12,'[1]ANEXO RP14'!$A$62,(IF(G661=13,'[1]ANEXO RP14'!$A$63,(IF(G661=14,'[1]ANEXO RP14'!$A$64,(IF(G661=15,'[1]ANEXO RP14'!$A$65,(IF(G661=16,'[1]ANEXO RP14'!$A$66," ")))))))))))))))))))))))))))))))</f>
        <v>Combustível</v>
      </c>
      <c r="I661" s="185">
        <v>359.01</v>
      </c>
      <c r="J661" s="182">
        <v>43756</v>
      </c>
      <c r="K661" s="183" t="s">
        <v>536</v>
      </c>
    </row>
    <row r="662" spans="1:11" s="131" customFormat="1" ht="41.25" customHeight="1" thickBot="1">
      <c r="A662" s="173">
        <v>43747</v>
      </c>
      <c r="B662" s="174" t="s">
        <v>537</v>
      </c>
      <c r="C662" s="175">
        <v>74258039000140</v>
      </c>
      <c r="D662" s="176" t="str">
        <f>VLOOKUP($C661:$C$5037,$C$27:$D$5037,2,0)</f>
        <v>FRANGAZ COMERCIAL EIRELI</v>
      </c>
      <c r="E662" s="177">
        <v>4006</v>
      </c>
      <c r="F662" s="178" t="str">
        <f>VLOOKUP($E662:$E$5037,'[1]PLANO DE APLICAÇÃO'!$A$4:$B$1020,2,0)</f>
        <v xml:space="preserve">GÁS </v>
      </c>
      <c r="G662" s="179">
        <v>11</v>
      </c>
      <c r="H662" s="180" t="str">
        <f>IF(G662=1,'[1]ANEXO RP14'!$A$51,(IF(G662=2,'[1]ANEXO RP14'!$A$52,(IF(G662=3,'[1]ANEXO RP14'!$A$53,(IF(G662=4,'[1]ANEXO RP14'!$A$54,(IF(G662=5,'[1]ANEXO RP14'!$A$55,(IF(G662=6,'[1]ANEXO RP14'!$A$56,(IF(G662=7,'[1]ANEXO RP14'!$A$57,(IF(G662=8,'[1]ANEXO RP14'!$A$58,(IF(G662=9,'[1]ANEXO RP14'!$A$59,(IF(G662=10,'[1]ANEXO RP14'!$A$60,(IF(G662=11,'[1]ANEXO RP14'!$A$61,(IF(G662=12,'[1]ANEXO RP14'!$A$62,(IF(G662=13,'[1]ANEXO RP14'!$A$63,(IF(G662=14,'[1]ANEXO RP14'!$A$64,(IF(G662=15,'[1]ANEXO RP14'!$A$65,(IF(G662=16,'[1]ANEXO RP14'!$A$66," ")))))))))))))))))))))))))))))))</f>
        <v>Utilidades públicas (7)</v>
      </c>
      <c r="I662" s="185">
        <v>965</v>
      </c>
      <c r="J662" s="182">
        <v>43756</v>
      </c>
      <c r="K662" s="183" t="s">
        <v>538</v>
      </c>
    </row>
    <row r="663" spans="1:11" s="131" customFormat="1" ht="41.25" customHeight="1" thickBot="1">
      <c r="A663" s="173">
        <v>43728</v>
      </c>
      <c r="B663" s="174" t="s">
        <v>539</v>
      </c>
      <c r="C663" s="175">
        <v>66989955000121</v>
      </c>
      <c r="D663" s="176" t="str">
        <f>VLOOKUP($C660:$C$5037,$C$27:$D$5037,2,0)</f>
        <v>SIND. EMP. A.C EMP. ED. COND. EMP. TUR. HOSP. FRANCA REGIÃO</v>
      </c>
      <c r="E663" s="186">
        <v>2003</v>
      </c>
      <c r="F663" s="70" t="str">
        <f>VLOOKUP($E663:$E$4969,'PLANO DE APLICAÇÃO'!$A$4:$B$1013,2,0)</f>
        <v>CONTRIBUIÇÃO ASSISTENCIAL</v>
      </c>
      <c r="G663" s="179">
        <v>1</v>
      </c>
      <c r="H663" s="180" t="str">
        <f>IF(G663=1,'[1]ANEXO RP14'!$A$51,(IF(G663=2,'[1]ANEXO RP14'!$A$52,(IF(G663=3,'[1]ANEXO RP14'!$A$53,(IF(G663=4,'[1]ANEXO RP14'!$A$54,(IF(G663=5,'[1]ANEXO RP14'!$A$55,(IF(G663=6,'[1]ANEXO RP14'!$A$56,(IF(G663=7,'[1]ANEXO RP14'!$A$57,(IF(G663=8,'[1]ANEXO RP14'!$A$58,(IF(G663=9,'[1]ANEXO RP14'!$A$59,(IF(G663=10,'[1]ANEXO RP14'!$A$60,(IF(G663=11,'[1]ANEXO RP14'!$A$61,(IF(G663=12,'[1]ANEXO RP14'!$A$62,(IF(G663=13,'[1]ANEXO RP14'!$A$63,(IF(G663=14,'[1]ANEXO RP14'!$A$64,(IF(G663=15,'[1]ANEXO RP14'!$A$65,(IF(G663=16,'[1]ANEXO RP14'!$A$66," ")))))))))))))))))))))))))))))))</f>
        <v>Recursos humanos (5)</v>
      </c>
      <c r="I663" s="185">
        <v>493</v>
      </c>
      <c r="J663" s="182">
        <v>43741</v>
      </c>
      <c r="K663" s="183" t="s">
        <v>540</v>
      </c>
    </row>
    <row r="664" spans="1:11" s="131" customFormat="1" ht="41.25" customHeight="1" thickBot="1">
      <c r="A664" s="173">
        <v>43752</v>
      </c>
      <c r="B664" s="174" t="s">
        <v>541</v>
      </c>
      <c r="C664" s="175">
        <v>2102498000129</v>
      </c>
      <c r="D664" s="176" t="str">
        <f>VLOOKUP($C663:$C$5037,$C$27:$D$5037,2,0)</f>
        <v>METROPOLITAN LIFE SEGUROS E PREVIDENCIA PRIVADA S.A</v>
      </c>
      <c r="E664" s="186">
        <v>3004</v>
      </c>
      <c r="F664" s="178" t="str">
        <f>VLOOKUP($E664:$E$5037,'[1]PLANO DE APLICAÇÃO'!$A$4:$B$1020,2,0)</f>
        <v>SEGUROS</v>
      </c>
      <c r="G664" s="179">
        <v>1</v>
      </c>
      <c r="H664" s="180" t="str">
        <f>IF(G664=1,'[1]ANEXO RP14'!$A$51,(IF(G664=2,'[1]ANEXO RP14'!$A$52,(IF(G664=3,'[1]ANEXO RP14'!$A$53,(IF(G664=4,'[1]ANEXO RP14'!$A$54,(IF(G664=5,'[1]ANEXO RP14'!$A$55,(IF(G664=6,'[1]ANEXO RP14'!$A$56,(IF(G664=7,'[1]ANEXO RP14'!$A$57,(IF(G664=8,'[1]ANEXO RP14'!$A$58,(IF(G664=9,'[1]ANEXO RP14'!$A$59,(IF(G664=10,'[1]ANEXO RP14'!$A$60,(IF(G664=11,'[1]ANEXO RP14'!$A$61,(IF(G664=12,'[1]ANEXO RP14'!$A$62,(IF(G664=13,'[1]ANEXO RP14'!$A$63,(IF(G664=14,'[1]ANEXO RP14'!$A$64,(IF(G664=15,'[1]ANEXO RP14'!$A$65,(IF(G664=16,'[1]ANEXO RP14'!$A$66," ")))))))))))))))))))))))))))))))</f>
        <v>Recursos humanos (5)</v>
      </c>
      <c r="I664" s="185">
        <v>515.20000000000005</v>
      </c>
      <c r="J664" s="182">
        <v>43756</v>
      </c>
      <c r="K664" s="183" t="s">
        <v>542</v>
      </c>
    </row>
    <row r="665" spans="1:11" s="131" customFormat="1" ht="41.25" customHeight="1" thickBot="1">
      <c r="A665" s="173">
        <v>43753</v>
      </c>
      <c r="B665" s="174" t="s">
        <v>139</v>
      </c>
      <c r="C665" s="184">
        <v>35178367880</v>
      </c>
      <c r="D665" s="176" t="str">
        <f>VLOOKUP($C663:$C$5037,$C$27:$D$5037,2,0)</f>
        <v>ADRIANA FERREIRA DA SILVA</v>
      </c>
      <c r="E665" s="186">
        <v>1006</v>
      </c>
      <c r="F665" s="178" t="str">
        <f>VLOOKUP($E665:$E$5037,'[1]PLANO DE APLICAÇÃO'!$A$4:$B$1020,2,0)</f>
        <v>CUIDADOR SOCIAL</v>
      </c>
      <c r="G665" s="179">
        <v>1</v>
      </c>
      <c r="H665" s="180" t="str">
        <f>IF(G665=1,'[1]ANEXO RP14'!$A$51,(IF(G665=2,'[1]ANEXO RP14'!$A$52,(IF(G665=3,'[1]ANEXO RP14'!$A$53,(IF(G665=4,'[1]ANEXO RP14'!$A$54,(IF(G665=5,'[1]ANEXO RP14'!$A$55,(IF(G665=6,'[1]ANEXO RP14'!$A$56,(IF(G665=7,'[1]ANEXO RP14'!$A$57,(IF(G665=8,'[1]ANEXO RP14'!$A$58,(IF(G665=9,'[1]ANEXO RP14'!$A$59,(IF(G665=10,'[1]ANEXO RP14'!$A$60,(IF(G665=11,'[1]ANEXO RP14'!$A$61,(IF(G665=12,'[1]ANEXO RP14'!$A$62,(IF(G665=13,'[1]ANEXO RP14'!$A$63,(IF(G665=14,'[1]ANEXO RP14'!$A$64,(IF(G665=15,'[1]ANEXO RP14'!$A$65,(IF(G665=16,'[1]ANEXO RP14'!$A$66," ")))))))))))))))))))))))))))))))</f>
        <v>Recursos humanos (5)</v>
      </c>
      <c r="I665" s="185">
        <v>490.78</v>
      </c>
      <c r="J665" s="182">
        <v>43756</v>
      </c>
      <c r="K665" s="183" t="s">
        <v>127</v>
      </c>
    </row>
    <row r="666" spans="1:11" s="131" customFormat="1" ht="41.25" customHeight="1" thickBot="1">
      <c r="A666" s="173">
        <v>43753</v>
      </c>
      <c r="B666" s="174" t="s">
        <v>139</v>
      </c>
      <c r="C666" s="175">
        <v>3508810577</v>
      </c>
      <c r="D666" s="176" t="str">
        <f>VLOOKUP($C665:$C$5037,$C$27:$D$5037,2,0)</f>
        <v>ANA PAULA MACHADO DOS SANTOS</v>
      </c>
      <c r="E666" s="186">
        <v>1006</v>
      </c>
      <c r="F666" s="178" t="str">
        <f>VLOOKUP($E666:$E$5037,'[1]PLANO DE APLICAÇÃO'!$A$4:$B$1020,2,0)</f>
        <v>CUIDADOR SOCIAL</v>
      </c>
      <c r="G666" s="179">
        <v>1</v>
      </c>
      <c r="H666" s="180" t="str">
        <f>IF(G666=1,'[1]ANEXO RP14'!$A$51,(IF(G666=2,'[1]ANEXO RP14'!$A$52,(IF(G666=3,'[1]ANEXO RP14'!$A$53,(IF(G666=4,'[1]ANEXO RP14'!$A$54,(IF(G666=5,'[1]ANEXO RP14'!$A$55,(IF(G666=6,'[1]ANEXO RP14'!$A$56,(IF(G666=7,'[1]ANEXO RP14'!$A$57,(IF(G666=8,'[1]ANEXO RP14'!$A$58,(IF(G666=9,'[1]ANEXO RP14'!$A$59,(IF(G666=10,'[1]ANEXO RP14'!$A$60,(IF(G666=11,'[1]ANEXO RP14'!$A$61,(IF(G666=12,'[1]ANEXO RP14'!$A$62,(IF(G666=13,'[1]ANEXO RP14'!$A$63,(IF(G666=14,'[1]ANEXO RP14'!$A$64,(IF(G666=15,'[1]ANEXO RP14'!$A$65,(IF(G666=16,'[1]ANEXO RP14'!$A$66," ")))))))))))))))))))))))))))))))</f>
        <v>Recursos humanos (5)</v>
      </c>
      <c r="I666" s="185">
        <v>490.78</v>
      </c>
      <c r="J666" s="182">
        <v>43756</v>
      </c>
      <c r="K666" s="183" t="s">
        <v>127</v>
      </c>
    </row>
    <row r="667" spans="1:11" s="131" customFormat="1" ht="41.25" customHeight="1" thickBot="1">
      <c r="A667" s="173">
        <v>43753</v>
      </c>
      <c r="B667" s="174" t="s">
        <v>139</v>
      </c>
      <c r="C667" s="175">
        <v>14833799812</v>
      </c>
      <c r="D667" s="176" t="s">
        <v>141</v>
      </c>
      <c r="E667" s="186">
        <v>1006</v>
      </c>
      <c r="F667" s="178" t="s">
        <v>75</v>
      </c>
      <c r="G667" s="179">
        <v>1</v>
      </c>
      <c r="H667" s="180" t="s">
        <v>375</v>
      </c>
      <c r="I667" s="185">
        <v>490.78</v>
      </c>
      <c r="J667" s="182">
        <v>43756</v>
      </c>
      <c r="K667" s="183" t="s">
        <v>127</v>
      </c>
    </row>
    <row r="668" spans="1:11" s="131" customFormat="1" ht="41.25" customHeight="1" thickBot="1">
      <c r="A668" s="173">
        <v>43753</v>
      </c>
      <c r="B668" s="174" t="s">
        <v>139</v>
      </c>
      <c r="C668" s="175">
        <v>34222681890</v>
      </c>
      <c r="D668" s="176" t="s">
        <v>146</v>
      </c>
      <c r="E668" s="186">
        <v>1006</v>
      </c>
      <c r="F668" s="178" t="s">
        <v>75</v>
      </c>
      <c r="G668" s="179">
        <v>1</v>
      </c>
      <c r="H668" s="180" t="s">
        <v>375</v>
      </c>
      <c r="I668" s="185">
        <v>490.78</v>
      </c>
      <c r="J668" s="182">
        <v>43756</v>
      </c>
      <c r="K668" s="183" t="s">
        <v>127</v>
      </c>
    </row>
    <row r="669" spans="1:11" s="131" customFormat="1" ht="41.25" customHeight="1" thickBot="1">
      <c r="A669" s="173">
        <v>43753</v>
      </c>
      <c r="B669" s="174" t="s">
        <v>139</v>
      </c>
      <c r="C669" s="175">
        <v>36239768812</v>
      </c>
      <c r="D669" s="176" t="s">
        <v>232</v>
      </c>
      <c r="E669" s="186">
        <v>1006</v>
      </c>
      <c r="F669" s="178" t="s">
        <v>75</v>
      </c>
      <c r="G669" s="179">
        <v>1</v>
      </c>
      <c r="H669" s="180" t="s">
        <v>375</v>
      </c>
      <c r="I669" s="185">
        <v>490.78</v>
      </c>
      <c r="J669" s="182">
        <v>43756</v>
      </c>
      <c r="K669" s="183" t="s">
        <v>127</v>
      </c>
    </row>
    <row r="670" spans="1:11" s="131" customFormat="1" ht="41.25" customHeight="1" thickBot="1">
      <c r="A670" s="173">
        <v>43753</v>
      </c>
      <c r="B670" s="174" t="s">
        <v>139</v>
      </c>
      <c r="C670" s="175">
        <v>22555165860</v>
      </c>
      <c r="D670" s="176" t="s">
        <v>233</v>
      </c>
      <c r="E670" s="186">
        <v>1009</v>
      </c>
      <c r="F670" s="178" t="s">
        <v>78</v>
      </c>
      <c r="G670" s="179">
        <v>1</v>
      </c>
      <c r="H670" s="180" t="s">
        <v>375</v>
      </c>
      <c r="I670" s="185">
        <v>490.78</v>
      </c>
      <c r="J670" s="182">
        <v>43756</v>
      </c>
      <c r="K670" s="183" t="s">
        <v>127</v>
      </c>
    </row>
    <row r="671" spans="1:11" s="131" customFormat="1" ht="41.25" customHeight="1" thickBot="1">
      <c r="A671" s="173">
        <v>43753</v>
      </c>
      <c r="B671" s="174" t="s">
        <v>139</v>
      </c>
      <c r="C671" s="175">
        <v>14452577857</v>
      </c>
      <c r="D671" s="176" t="s">
        <v>149</v>
      </c>
      <c r="E671" s="186">
        <v>1007</v>
      </c>
      <c r="F671" s="178" t="s">
        <v>76</v>
      </c>
      <c r="G671" s="179">
        <v>1</v>
      </c>
      <c r="H671" s="180" t="s">
        <v>375</v>
      </c>
      <c r="I671" s="185">
        <v>490.78</v>
      </c>
      <c r="J671" s="182">
        <v>43756</v>
      </c>
      <c r="K671" s="183" t="s">
        <v>127</v>
      </c>
    </row>
    <row r="672" spans="1:11" s="131" customFormat="1" ht="41.25" customHeight="1" thickBot="1">
      <c r="A672" s="173">
        <v>43753</v>
      </c>
      <c r="B672" s="174" t="s">
        <v>139</v>
      </c>
      <c r="C672" s="175">
        <v>21327926822</v>
      </c>
      <c r="D672" s="176" t="s">
        <v>148</v>
      </c>
      <c r="E672" s="186">
        <v>1006</v>
      </c>
      <c r="F672" s="178" t="s">
        <v>75</v>
      </c>
      <c r="G672" s="179">
        <v>1</v>
      </c>
      <c r="H672" s="180" t="s">
        <v>375</v>
      </c>
      <c r="I672" s="185">
        <v>490.78</v>
      </c>
      <c r="J672" s="182">
        <v>43756</v>
      </c>
      <c r="K672" s="183" t="s">
        <v>127</v>
      </c>
    </row>
    <row r="673" spans="1:11" s="131" customFormat="1" ht="41.25" customHeight="1" thickBot="1">
      <c r="A673" s="173">
        <v>43753</v>
      </c>
      <c r="B673" s="174" t="s">
        <v>139</v>
      </c>
      <c r="C673" s="175">
        <v>13881904867</v>
      </c>
      <c r="D673" s="176" t="s">
        <v>160</v>
      </c>
      <c r="E673" s="186">
        <v>1007</v>
      </c>
      <c r="F673" s="178" t="s">
        <v>76</v>
      </c>
      <c r="G673" s="179">
        <v>1</v>
      </c>
      <c r="H673" s="180" t="s">
        <v>375</v>
      </c>
      <c r="I673" s="185">
        <v>150</v>
      </c>
      <c r="J673" s="182">
        <v>43756</v>
      </c>
      <c r="K673" s="183" t="s">
        <v>127</v>
      </c>
    </row>
    <row r="674" spans="1:11" s="131" customFormat="1" ht="41.25" customHeight="1" thickBot="1">
      <c r="A674" s="173">
        <v>43753</v>
      </c>
      <c r="B674" s="174" t="s">
        <v>139</v>
      </c>
      <c r="C674" s="175">
        <v>6014818871</v>
      </c>
      <c r="D674" s="176" t="s">
        <v>158</v>
      </c>
      <c r="E674" s="186">
        <v>1009</v>
      </c>
      <c r="F674" s="178" t="s">
        <v>78</v>
      </c>
      <c r="G674" s="179">
        <v>1</v>
      </c>
      <c r="H674" s="180" t="s">
        <v>375</v>
      </c>
      <c r="I674" s="185">
        <v>490.78</v>
      </c>
      <c r="J674" s="182">
        <v>43756</v>
      </c>
      <c r="K674" s="183" t="s">
        <v>127</v>
      </c>
    </row>
    <row r="675" spans="1:11" s="131" customFormat="1" ht="41.25" customHeight="1" thickBot="1">
      <c r="A675" s="173">
        <v>43753</v>
      </c>
      <c r="B675" s="174" t="s">
        <v>139</v>
      </c>
      <c r="C675" s="175">
        <v>32219947882</v>
      </c>
      <c r="D675" s="176" t="s">
        <v>159</v>
      </c>
      <c r="E675" s="186">
        <v>1006</v>
      </c>
      <c r="F675" s="178" t="s">
        <v>75</v>
      </c>
      <c r="G675" s="179">
        <v>1</v>
      </c>
      <c r="H675" s="180" t="s">
        <v>375</v>
      </c>
      <c r="I675" s="185">
        <v>490.78</v>
      </c>
      <c r="J675" s="182">
        <v>43756</v>
      </c>
      <c r="K675" s="183" t="s">
        <v>127</v>
      </c>
    </row>
    <row r="676" spans="1:11" s="131" customFormat="1" ht="41.25" customHeight="1" thickBot="1">
      <c r="A676" s="173">
        <v>43753</v>
      </c>
      <c r="B676" s="174" t="s">
        <v>139</v>
      </c>
      <c r="C676" s="175">
        <v>98467212500</v>
      </c>
      <c r="D676" s="176" t="s">
        <v>156</v>
      </c>
      <c r="E676" s="186">
        <v>1006</v>
      </c>
      <c r="F676" s="178" t="s">
        <v>75</v>
      </c>
      <c r="G676" s="179">
        <v>1</v>
      </c>
      <c r="H676" s="180" t="s">
        <v>375</v>
      </c>
      <c r="I676" s="185">
        <v>490.78</v>
      </c>
      <c r="J676" s="182">
        <v>43756</v>
      </c>
      <c r="K676" s="183" t="s">
        <v>127</v>
      </c>
    </row>
    <row r="677" spans="1:11" s="131" customFormat="1" ht="41.25" customHeight="1" thickBot="1">
      <c r="A677" s="173">
        <v>43753</v>
      </c>
      <c r="B677" s="174" t="s">
        <v>139</v>
      </c>
      <c r="C677" s="175">
        <v>17538257845</v>
      </c>
      <c r="D677" s="176" t="s">
        <v>154</v>
      </c>
      <c r="E677" s="186">
        <v>1006</v>
      </c>
      <c r="F677" s="178" t="s">
        <v>75</v>
      </c>
      <c r="G677" s="179">
        <v>1</v>
      </c>
      <c r="H677" s="180" t="s">
        <v>375</v>
      </c>
      <c r="I677" s="185">
        <v>490.78</v>
      </c>
      <c r="J677" s="182">
        <v>43756</v>
      </c>
      <c r="K677" s="183" t="s">
        <v>127</v>
      </c>
    </row>
    <row r="678" spans="1:11" s="131" customFormat="1" ht="41.25" customHeight="1" thickBot="1">
      <c r="A678" s="173">
        <v>43753</v>
      </c>
      <c r="B678" s="174" t="s">
        <v>139</v>
      </c>
      <c r="C678" s="175">
        <v>21268132829</v>
      </c>
      <c r="D678" s="176" t="s">
        <v>157</v>
      </c>
      <c r="E678" s="186">
        <v>1006</v>
      </c>
      <c r="F678" s="178" t="s">
        <v>75</v>
      </c>
      <c r="G678" s="179">
        <v>1</v>
      </c>
      <c r="H678" s="180" t="s">
        <v>375</v>
      </c>
      <c r="I678" s="185">
        <v>490.78</v>
      </c>
      <c r="J678" s="182">
        <v>43756</v>
      </c>
      <c r="K678" s="183" t="s">
        <v>127</v>
      </c>
    </row>
    <row r="679" spans="1:11" s="131" customFormat="1" ht="41.25" customHeight="1" thickBot="1">
      <c r="A679" s="173">
        <v>43753</v>
      </c>
      <c r="B679" s="174" t="s">
        <v>139</v>
      </c>
      <c r="C679" s="175">
        <v>31023160854</v>
      </c>
      <c r="D679" s="176" t="s">
        <v>165</v>
      </c>
      <c r="E679" s="186">
        <v>1006</v>
      </c>
      <c r="F679" s="178" t="s">
        <v>75</v>
      </c>
      <c r="G679" s="179">
        <v>1</v>
      </c>
      <c r="H679" s="180" t="s">
        <v>375</v>
      </c>
      <c r="I679" s="185">
        <v>490.78</v>
      </c>
      <c r="J679" s="182">
        <v>43756</v>
      </c>
      <c r="K679" s="183" t="s">
        <v>127</v>
      </c>
    </row>
    <row r="680" spans="1:11" s="131" customFormat="1" ht="41.25" customHeight="1" thickBot="1">
      <c r="A680" s="189">
        <v>43739</v>
      </c>
      <c r="B680" s="174" t="s">
        <v>543</v>
      </c>
      <c r="C680" s="175">
        <v>24896425001918</v>
      </c>
      <c r="D680" s="176" t="s">
        <v>225</v>
      </c>
      <c r="E680" s="186">
        <v>4001</v>
      </c>
      <c r="F680" s="178" t="str">
        <f>VLOOKUP($E680:$E$5037,'[1]PLANO DE APLICAÇÃO'!$A$4:$B$1020,2,0)</f>
        <v>GÊNEROS ALIMENTÍCIOS</v>
      </c>
      <c r="G680" s="179">
        <v>5</v>
      </c>
      <c r="H680" s="180" t="str">
        <f>IF(G680=1,'[1]ANEXO RP14'!$A$51,(IF(G680=2,'[1]ANEXO RP14'!$A$52,(IF(G680=3,'[1]ANEXO RP14'!$A$53,(IF(G680=4,'[1]ANEXO RP14'!$A$54,(IF(G680=5,'[1]ANEXO RP14'!$A$55,(IF(G680=6,'[1]ANEXO RP14'!$A$56,(IF(G680=7,'[1]ANEXO RP14'!$A$57,(IF(G680=8,'[1]ANEXO RP14'!$A$58,(IF(G680=9,'[1]ANEXO RP14'!$A$59,(IF(G680=10,'[1]ANEXO RP14'!$A$60,(IF(G680=11,'[1]ANEXO RP14'!$A$61,(IF(G680=12,'[1]ANEXO RP14'!$A$62,(IF(G680=13,'[1]ANEXO RP14'!$A$63,(IF(G680=14,'[1]ANEXO RP14'!$A$64,(IF(G680=15,'[1]ANEXO RP14'!$A$65,(IF(G680=16,'[1]ANEXO RP14'!$A$66," ")))))))))))))))))))))))))))))))</f>
        <v>Gêneros alimentícios</v>
      </c>
      <c r="I680" s="185">
        <v>1392.37</v>
      </c>
      <c r="J680" s="182">
        <v>43741</v>
      </c>
      <c r="K680" s="183" t="s">
        <v>544</v>
      </c>
    </row>
    <row r="681" spans="1:11" s="131" customFormat="1" ht="41.25" customHeight="1" thickBot="1">
      <c r="A681" s="173">
        <v>43754</v>
      </c>
      <c r="B681" s="174" t="s">
        <v>545</v>
      </c>
      <c r="C681" s="175">
        <v>47961628000117</v>
      </c>
      <c r="D681" s="176" t="str">
        <f>VLOOKUP($C680:$C$5037,$C$27:$D$5037,2,0)</f>
        <v>EMPRESA SÃO JOSE LTDA</v>
      </c>
      <c r="E681" s="177">
        <v>2001</v>
      </c>
      <c r="F681" s="178" t="str">
        <f>VLOOKUP($E681:$E$5037,'[1]PLANO DE APLICAÇÃO'!$A$4:$B$1020,2,0)</f>
        <v>VALE TRANSPORTE</v>
      </c>
      <c r="G681" s="179">
        <v>1</v>
      </c>
      <c r="H681" s="180" t="str">
        <f>IF(G681=1,'[1]ANEXO RP14'!$A$51,(IF(G681=2,'[1]ANEXO RP14'!$A$52,(IF(G681=3,'[1]ANEXO RP14'!$A$53,(IF(G681=4,'[1]ANEXO RP14'!$A$54,(IF(G681=5,'[1]ANEXO RP14'!$A$55,(IF(G681=6,'[1]ANEXO RP14'!$A$56,(IF(G681=7,'[1]ANEXO RP14'!$A$57,(IF(G681=8,'[1]ANEXO RP14'!$A$58,(IF(G681=9,'[1]ANEXO RP14'!$A$59,(IF(G681=10,'[1]ANEXO RP14'!$A$60,(IF(G681=11,'[1]ANEXO RP14'!$A$61,(IF(G681=12,'[1]ANEXO RP14'!$A$62,(IF(G681=13,'[1]ANEXO RP14'!$A$63,(IF(G681=14,'[1]ANEXO RP14'!$A$64,(IF(G681=15,'[1]ANEXO RP14'!$A$65,(IF(G681=16,'[1]ANEXO RP14'!$A$66," ")))))))))))))))))))))))))))))))</f>
        <v>Recursos humanos (5)</v>
      </c>
      <c r="I681" s="185">
        <v>1167.76</v>
      </c>
      <c r="J681" s="182">
        <v>43756</v>
      </c>
      <c r="K681" s="183" t="s">
        <v>546</v>
      </c>
    </row>
    <row r="682" spans="1:11" s="131" customFormat="1" ht="41.25" customHeight="1" thickBot="1">
      <c r="A682" s="173">
        <v>43740</v>
      </c>
      <c r="B682" s="174" t="s">
        <v>547</v>
      </c>
      <c r="C682" s="175">
        <v>65790610000181</v>
      </c>
      <c r="D682" s="176" t="str">
        <f>VLOOKUP($C680:$C$5037,$C$27:$D$5037,2,0)</f>
        <v>ABATEDOURO DE AVES CALIFORNIA LTDA</v>
      </c>
      <c r="E682" s="186">
        <v>4001</v>
      </c>
      <c r="F682" s="178" t="str">
        <f>VLOOKUP($E682:$E$5037,'[1]PLANO DE APLICAÇÃO'!$A$4:$B$1020,2,0)</f>
        <v>GÊNEROS ALIMENTÍCIOS</v>
      </c>
      <c r="G682" s="179">
        <v>5</v>
      </c>
      <c r="H682" s="180" t="str">
        <f>IF(G682=1,'[1]ANEXO RP14'!$A$51,(IF(G682=2,'[1]ANEXO RP14'!$A$52,(IF(G682=3,'[1]ANEXO RP14'!$A$53,(IF(G682=4,'[1]ANEXO RP14'!$A$54,(IF(G682=5,'[1]ANEXO RP14'!$A$55,(IF(G682=6,'[1]ANEXO RP14'!$A$56,(IF(G682=7,'[1]ANEXO RP14'!$A$57,(IF(G682=8,'[1]ANEXO RP14'!$A$58,(IF(G682=9,'[1]ANEXO RP14'!$A$59,(IF(G682=10,'[1]ANEXO RP14'!$A$60,(IF(G682=11,'[1]ANEXO RP14'!$A$61,(IF(G682=12,'[1]ANEXO RP14'!$A$62,(IF(G682=13,'[1]ANEXO RP14'!$A$63,(IF(G682=14,'[1]ANEXO RP14'!$A$64,(IF(G682=15,'[1]ANEXO RP14'!$A$65,(IF(G682=16,'[1]ANEXO RP14'!$A$66," ")))))))))))))))))))))))))))))))</f>
        <v>Gêneros alimentícios</v>
      </c>
      <c r="I682" s="185">
        <v>648.84</v>
      </c>
      <c r="J682" s="182">
        <v>43741</v>
      </c>
      <c r="K682" s="183" t="s">
        <v>548</v>
      </c>
    </row>
    <row r="683" spans="1:11" s="131" customFormat="1" ht="41.25" customHeight="1" thickBot="1">
      <c r="A683" s="173">
        <v>43752</v>
      </c>
      <c r="B683" s="174" t="s">
        <v>549</v>
      </c>
      <c r="C683" s="175">
        <v>33050196000188</v>
      </c>
      <c r="D683" s="176" t="str">
        <f>VLOOKUP($C682:$C$5037,$C$27:$D$5037,2,0)</f>
        <v>CPFL</v>
      </c>
      <c r="E683" s="186">
        <v>3001</v>
      </c>
      <c r="F683" s="178" t="str">
        <f>VLOOKUP($E683:$E$5037,'[1]PLANO DE APLICAÇÃO'!$A$4:$B$1020,2,0)</f>
        <v>ENERGIA ELÉTRICA</v>
      </c>
      <c r="G683" s="179">
        <v>11</v>
      </c>
      <c r="H683" s="180" t="str">
        <f>IF(G683=1,'[1]ANEXO RP14'!$A$51,(IF(G683=2,'[1]ANEXO RP14'!$A$52,(IF(G683=3,'[1]ANEXO RP14'!$A$53,(IF(G683=4,'[1]ANEXO RP14'!$A$54,(IF(G683=5,'[1]ANEXO RP14'!$A$55,(IF(G683=6,'[1]ANEXO RP14'!$A$56,(IF(G683=7,'[1]ANEXO RP14'!$A$57,(IF(G683=8,'[1]ANEXO RP14'!$A$58,(IF(G683=9,'[1]ANEXO RP14'!$A$59,(IF(G683=10,'[1]ANEXO RP14'!$A$60,(IF(G683=11,'[1]ANEXO RP14'!$A$61,(IF(G683=12,'[1]ANEXO RP14'!$A$62,(IF(G683=13,'[1]ANEXO RP14'!$A$63,(IF(G683=14,'[1]ANEXO RP14'!$A$64,(IF(G683=15,'[1]ANEXO RP14'!$A$65,(IF(G683=16,'[1]ANEXO RP14'!$A$66," ")))))))))))))))))))))))))))))))</f>
        <v>Utilidades públicas (7)</v>
      </c>
      <c r="I683" s="185">
        <v>3670.9</v>
      </c>
      <c r="J683" s="182">
        <v>43756</v>
      </c>
      <c r="K683" s="183" t="s">
        <v>127</v>
      </c>
    </row>
    <row r="684" spans="1:11" s="131" customFormat="1" ht="41.25" customHeight="1" thickBot="1">
      <c r="A684" s="173">
        <v>43752</v>
      </c>
      <c r="B684" s="174" t="s">
        <v>550</v>
      </c>
      <c r="C684" s="175">
        <v>33050196000188</v>
      </c>
      <c r="D684" s="176" t="str">
        <f>VLOOKUP($C683:$C$5037,$C$27:$D$5037,2,0)</f>
        <v>CPFL</v>
      </c>
      <c r="E684" s="186">
        <v>3001</v>
      </c>
      <c r="F684" s="178" t="str">
        <f>VLOOKUP($E684:$E$5037,'[1]PLANO DE APLICAÇÃO'!$A$4:$B$1020,2,0)</f>
        <v>ENERGIA ELÉTRICA</v>
      </c>
      <c r="G684" s="179">
        <v>11</v>
      </c>
      <c r="H684" s="180" t="str">
        <f>IF(G684=1,'[1]ANEXO RP14'!$A$51,(IF(G684=2,'[1]ANEXO RP14'!$A$52,(IF(G684=3,'[1]ANEXO RP14'!$A$53,(IF(G684=4,'[1]ANEXO RP14'!$A$54,(IF(G684=5,'[1]ANEXO RP14'!$A$55,(IF(G684=6,'[1]ANEXO RP14'!$A$56,(IF(G684=7,'[1]ANEXO RP14'!$A$57,(IF(G684=8,'[1]ANEXO RP14'!$A$58,(IF(G684=9,'[1]ANEXO RP14'!$A$59,(IF(G684=10,'[1]ANEXO RP14'!$A$60,(IF(G684=11,'[1]ANEXO RP14'!$A$61,(IF(G684=12,'[1]ANEXO RP14'!$A$62,(IF(G684=13,'[1]ANEXO RP14'!$A$63,(IF(G684=14,'[1]ANEXO RP14'!$A$64,(IF(G684=15,'[1]ANEXO RP14'!$A$65,(IF(G684=16,'[1]ANEXO RP14'!$A$66," ")))))))))))))))))))))))))))))))</f>
        <v>Utilidades públicas (7)</v>
      </c>
      <c r="I684" s="185">
        <v>89.47</v>
      </c>
      <c r="J684" s="182">
        <v>43756</v>
      </c>
      <c r="K684" s="183" t="s">
        <v>127</v>
      </c>
    </row>
    <row r="685" spans="1:11" s="131" customFormat="1" ht="41.25" customHeight="1" thickBot="1">
      <c r="A685" s="173">
        <v>43738</v>
      </c>
      <c r="B685" s="174" t="s">
        <v>212</v>
      </c>
      <c r="C685" s="175" t="s">
        <v>167</v>
      </c>
      <c r="D685" s="176" t="s">
        <v>213</v>
      </c>
      <c r="E685" s="186">
        <v>1011</v>
      </c>
      <c r="F685" s="178" t="str">
        <f>VLOOKUP($E685:$E$5037,'[1]PLANO DE APLICAÇÃO'!$A$4:$B$1020,2,0)</f>
        <v xml:space="preserve">ENCARGOS GERAIS </v>
      </c>
      <c r="G685" s="179">
        <v>1</v>
      </c>
      <c r="H685" s="180" t="str">
        <f>IF(G685=1,'[1]ANEXO RP14'!$A$51,(IF(G685=2,'[1]ANEXO RP14'!$A$52,(IF(G685=3,'[1]ANEXO RP14'!$A$53,(IF(G685=4,'[1]ANEXO RP14'!$A$54,(IF(G685=5,'[1]ANEXO RP14'!$A$55,(IF(G685=6,'[1]ANEXO RP14'!$A$56,(IF(G685=7,'[1]ANEXO RP14'!$A$57,(IF(G685=8,'[1]ANEXO RP14'!$A$58,(IF(G685=9,'[1]ANEXO RP14'!$A$59,(IF(G685=10,'[1]ANEXO RP14'!$A$60,(IF(G685=11,'[1]ANEXO RP14'!$A$61,(IF(G685=12,'[1]ANEXO RP14'!$A$62,(IF(G685=13,'[1]ANEXO RP14'!$A$63,(IF(G685=14,'[1]ANEXO RP14'!$A$64,(IF(G685=15,'[1]ANEXO RP14'!$A$65,(IF(G685=16,'[1]ANEXO RP14'!$A$66," ")))))))))))))))))))))))))))))))</f>
        <v>Recursos humanos (5)</v>
      </c>
      <c r="I685" s="185">
        <v>27.53</v>
      </c>
      <c r="J685" s="182">
        <v>43741</v>
      </c>
      <c r="K685" s="183" t="s">
        <v>551</v>
      </c>
    </row>
    <row r="686" spans="1:11" s="131" customFormat="1" ht="41.25" customHeight="1" thickBot="1">
      <c r="A686" s="173">
        <v>43738</v>
      </c>
      <c r="B686" s="174" t="s">
        <v>212</v>
      </c>
      <c r="C686" s="175" t="s">
        <v>167</v>
      </c>
      <c r="D686" s="176" t="s">
        <v>213</v>
      </c>
      <c r="E686" s="186">
        <v>1011</v>
      </c>
      <c r="F686" s="178" t="str">
        <f>VLOOKUP($E686:$E$5037,'[1]PLANO DE APLICAÇÃO'!$A$4:$B$1020,2,0)</f>
        <v xml:space="preserve">ENCARGOS GERAIS </v>
      </c>
      <c r="G686" s="179">
        <v>1</v>
      </c>
      <c r="H686" s="180" t="str">
        <f>IF(G686=1,'[1]ANEXO RP14'!$A$51,(IF(G686=2,'[1]ANEXO RP14'!$A$52,(IF(G686=3,'[1]ANEXO RP14'!$A$53,(IF(G686=4,'[1]ANEXO RP14'!$A$54,(IF(G686=5,'[1]ANEXO RP14'!$A$55,(IF(G686=6,'[1]ANEXO RP14'!$A$56,(IF(G686=7,'[1]ANEXO RP14'!$A$57,(IF(G686=8,'[1]ANEXO RP14'!$A$58,(IF(G686=9,'[1]ANEXO RP14'!$A$59,(IF(G686=10,'[1]ANEXO RP14'!$A$60,(IF(G686=11,'[1]ANEXO RP14'!$A$61,(IF(G686=12,'[1]ANEXO RP14'!$A$62,(IF(G686=13,'[1]ANEXO RP14'!$A$63,(IF(G686=14,'[1]ANEXO RP14'!$A$64,(IF(G686=15,'[1]ANEXO RP14'!$A$65,(IF(G686=16,'[1]ANEXO RP14'!$A$66," ")))))))))))))))))))))))))))))))</f>
        <v>Recursos humanos (5)</v>
      </c>
      <c r="I686" s="185">
        <v>328.01</v>
      </c>
      <c r="J686" s="182">
        <v>43741</v>
      </c>
      <c r="K686" s="183" t="s">
        <v>552</v>
      </c>
    </row>
    <row r="687" spans="1:11" s="131" customFormat="1" ht="41.25" customHeight="1" thickBot="1">
      <c r="A687" s="173">
        <v>43738</v>
      </c>
      <c r="B687" s="174" t="s">
        <v>212</v>
      </c>
      <c r="C687" s="175" t="s">
        <v>167</v>
      </c>
      <c r="D687" s="176" t="s">
        <v>213</v>
      </c>
      <c r="E687" s="186">
        <v>1011</v>
      </c>
      <c r="F687" s="178" t="str">
        <f>VLOOKUP($E687:$E$5037,'[1]PLANO DE APLICAÇÃO'!$A$4:$B$1020,2,0)</f>
        <v xml:space="preserve">ENCARGOS GERAIS </v>
      </c>
      <c r="G687" s="179">
        <v>1</v>
      </c>
      <c r="H687" s="180" t="str">
        <f>IF(G687=1,'[1]ANEXO RP14'!$A$51,(IF(G687=2,'[1]ANEXO RP14'!$A$52,(IF(G687=3,'[1]ANEXO RP14'!$A$53,(IF(G687=4,'[1]ANEXO RP14'!$A$54,(IF(G687=5,'[1]ANEXO RP14'!$A$55,(IF(G687=6,'[1]ANEXO RP14'!$A$56,(IF(G687=7,'[1]ANEXO RP14'!$A$57,(IF(G687=8,'[1]ANEXO RP14'!$A$58,(IF(G687=9,'[1]ANEXO RP14'!$A$59,(IF(G687=10,'[1]ANEXO RP14'!$A$60,(IF(G687=11,'[1]ANEXO RP14'!$A$61,(IF(G687=12,'[1]ANEXO RP14'!$A$62,(IF(G687=13,'[1]ANEXO RP14'!$A$63,(IF(G687=14,'[1]ANEXO RP14'!$A$64,(IF(G687=15,'[1]ANEXO RP14'!$A$65,(IF(G687=16,'[1]ANEXO RP14'!$A$66," ")))))))))))))))))))))))))))))))</f>
        <v>Recursos humanos (5)</v>
      </c>
      <c r="I687" s="185">
        <v>665</v>
      </c>
      <c r="J687" s="182">
        <v>43741</v>
      </c>
      <c r="K687" s="183" t="s">
        <v>553</v>
      </c>
    </row>
    <row r="688" spans="1:11" s="131" customFormat="1" ht="41.25" customHeight="1" thickBot="1">
      <c r="A688" s="68">
        <v>43768</v>
      </c>
      <c r="B688" s="77" t="s">
        <v>139</v>
      </c>
      <c r="C688" s="184">
        <v>35178367880</v>
      </c>
      <c r="D688" s="69" t="str">
        <f>VLOOKUP($C687:$C$4969,$C$27:$D$4969,2,0)</f>
        <v>ADRIANA FERREIRA DA SILVA</v>
      </c>
      <c r="E688" s="79">
        <v>1006</v>
      </c>
      <c r="F688" s="70" t="str">
        <f>VLOOKUP($E688:$E$4969,'PLANO DE APLICAÇÃO'!$A$4:$B$1013,2,0)</f>
        <v>CUIDADOR SOCIAL</v>
      </c>
      <c r="G688" s="71">
        <v>1</v>
      </c>
      <c r="H688" s="130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>Recursos humanos (5)</v>
      </c>
      <c r="I688" s="73">
        <v>821.67</v>
      </c>
      <c r="J688" s="74">
        <v>43775</v>
      </c>
      <c r="K688" s="78" t="s">
        <v>127</v>
      </c>
    </row>
    <row r="689" spans="1:11" s="131" customFormat="1" ht="41.25" customHeight="1" thickBot="1">
      <c r="A689" s="68">
        <v>43768</v>
      </c>
      <c r="B689" s="77" t="s">
        <v>139</v>
      </c>
      <c r="C689" s="184">
        <v>31137795883</v>
      </c>
      <c r="D689" s="69" t="str">
        <f>VLOOKUP($C688:$C$4969,$C$27:$D$4969,2,0)</f>
        <v>ANA PAULA MARCOLINO</v>
      </c>
      <c r="E689" s="79">
        <v>1006</v>
      </c>
      <c r="F689" s="70" t="str">
        <f>VLOOKUP($E689:$E$4969,'PLANO DE APLICAÇÃO'!$A$4:$B$1013,2,0)</f>
        <v>CUIDADOR SOCIAL</v>
      </c>
      <c r="G689" s="71">
        <v>1</v>
      </c>
      <c r="H689" s="130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>Recursos humanos (5)</v>
      </c>
      <c r="I689" s="73">
        <v>1250.1199999999999</v>
      </c>
      <c r="J689" s="74">
        <v>43775</v>
      </c>
      <c r="K689" s="78" t="s">
        <v>127</v>
      </c>
    </row>
    <row r="690" spans="1:11" s="131" customFormat="1" ht="41.25" customHeight="1" thickBot="1">
      <c r="A690" s="68">
        <v>43768</v>
      </c>
      <c r="B690" s="77" t="s">
        <v>139</v>
      </c>
      <c r="C690" s="175">
        <v>4115424516</v>
      </c>
      <c r="D690" s="69" t="str">
        <f>VLOOKUP($C689:$C$4969,$C$27:$D$4969,2,0)</f>
        <v>ANA ZELIA SANTOS SILVA</v>
      </c>
      <c r="E690" s="79">
        <v>1008</v>
      </c>
      <c r="F690" s="70" t="str">
        <f>VLOOKUP($E690:$E$4969,'PLANO DE APLICAÇÃO'!$A$4:$B$1013,2,0)</f>
        <v>AUXILIAR DE LIMPEZA</v>
      </c>
      <c r="G690" s="71">
        <v>1</v>
      </c>
      <c r="H690" s="130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>Recursos humanos (5)</v>
      </c>
      <c r="I690" s="73">
        <v>1323.74</v>
      </c>
      <c r="J690" s="74">
        <v>43775</v>
      </c>
      <c r="K690" s="78" t="s">
        <v>127</v>
      </c>
    </row>
    <row r="691" spans="1:11" s="131" customFormat="1" ht="41.25" customHeight="1" thickBot="1">
      <c r="A691" s="68">
        <v>43768</v>
      </c>
      <c r="B691" s="77" t="s">
        <v>139</v>
      </c>
      <c r="C691" s="175">
        <v>3508810577</v>
      </c>
      <c r="D691" s="69" t="str">
        <f>VLOOKUP($C690:$C$4969,$C$27:$D$4969,2,0)</f>
        <v>ANA PAULA MACHADO DOS SANTOS</v>
      </c>
      <c r="E691" s="79">
        <v>1006</v>
      </c>
      <c r="F691" s="70" t="str">
        <f>VLOOKUP($E691:$E$4969,'PLANO DE APLICAÇÃO'!$A$4:$B$1013,2,0)</f>
        <v>CUIDADOR SOCIAL</v>
      </c>
      <c r="G691" s="71">
        <v>1</v>
      </c>
      <c r="H691" s="130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>Recursos humanos (5)</v>
      </c>
      <c r="I691" s="73">
        <v>759.34</v>
      </c>
      <c r="J691" s="74">
        <v>43775</v>
      </c>
      <c r="K691" s="78" t="s">
        <v>127</v>
      </c>
    </row>
    <row r="692" spans="1:11" s="131" customFormat="1" ht="41.25" customHeight="1" thickBot="1">
      <c r="A692" s="68">
        <v>43768</v>
      </c>
      <c r="B692" s="77" t="s">
        <v>139</v>
      </c>
      <c r="C692" s="175">
        <v>14833799812</v>
      </c>
      <c r="D692" s="69" t="str">
        <f>VLOOKUP($C691:$C$4969,$C$27:$D$4969,2,0)</f>
        <v>ANGELA MARIA DE MOURA</v>
      </c>
      <c r="E692" s="79">
        <v>1006</v>
      </c>
      <c r="F692" s="70" t="str">
        <f>VLOOKUP($E692:$E$4969,'PLANO DE APLICAÇÃO'!$A$4:$B$1013,2,0)</f>
        <v>CUIDADOR SOCIAL</v>
      </c>
      <c r="G692" s="71">
        <v>1</v>
      </c>
      <c r="H692" s="130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>Recursos humanos (5)</v>
      </c>
      <c r="I692" s="73">
        <v>796.64</v>
      </c>
      <c r="J692" s="74">
        <v>43775</v>
      </c>
      <c r="K692" s="78" t="s">
        <v>127</v>
      </c>
    </row>
    <row r="693" spans="1:11" s="131" customFormat="1" ht="41.25" customHeight="1" thickBot="1">
      <c r="A693" s="68">
        <v>43768</v>
      </c>
      <c r="B693" s="77" t="s">
        <v>139</v>
      </c>
      <c r="C693" s="175">
        <v>36239768812</v>
      </c>
      <c r="D693" s="69" t="str">
        <f>VLOOKUP($C692:$C$4969,$C$27:$D$4969,2,0)</f>
        <v>DRIELY CRISTINA DE ARAUJO SOUZA</v>
      </c>
      <c r="E693" s="79">
        <v>1006</v>
      </c>
      <c r="F693" s="70" t="str">
        <f>VLOOKUP($E693:$E$4969,'PLANO DE APLICAÇÃO'!$A$4:$B$1013,2,0)</f>
        <v>CUIDADOR SOCIAL</v>
      </c>
      <c r="G693" s="71">
        <v>1</v>
      </c>
      <c r="H693" s="130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>Recursos humanos (5)</v>
      </c>
      <c r="I693" s="73">
        <v>821.67</v>
      </c>
      <c r="J693" s="74">
        <v>43775</v>
      </c>
      <c r="K693" s="78" t="s">
        <v>127</v>
      </c>
    </row>
    <row r="694" spans="1:11" s="131" customFormat="1" ht="41.25" customHeight="1" thickBot="1">
      <c r="A694" s="68">
        <v>43768</v>
      </c>
      <c r="B694" s="77" t="s">
        <v>139</v>
      </c>
      <c r="C694" s="175">
        <v>34222681890</v>
      </c>
      <c r="D694" s="69" t="str">
        <f>VLOOKUP($C693:$C$4969,$C$27:$D$4969,2,0)</f>
        <v>DARCIELA KAIZER</v>
      </c>
      <c r="E694" s="79">
        <v>1006</v>
      </c>
      <c r="F694" s="70" t="str">
        <f>VLOOKUP($E694:$E$4969,'PLANO DE APLICAÇÃO'!$A$4:$B$1013,2,0)</f>
        <v>CUIDADOR SOCIAL</v>
      </c>
      <c r="G694" s="71">
        <v>1</v>
      </c>
      <c r="H694" s="130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>Recursos humanos (5)</v>
      </c>
      <c r="I694" s="73">
        <v>821.67</v>
      </c>
      <c r="J694" s="74">
        <v>43775</v>
      </c>
      <c r="K694" s="78" t="s">
        <v>127</v>
      </c>
    </row>
    <row r="695" spans="1:11" s="131" customFormat="1" ht="41.25" customHeight="1" thickBot="1">
      <c r="A695" s="68">
        <v>43768</v>
      </c>
      <c r="B695" s="77" t="s">
        <v>139</v>
      </c>
      <c r="C695" s="175">
        <v>19829531600</v>
      </c>
      <c r="D695" s="69" t="str">
        <f>VLOOKUP($C694:$C$4969,$C$27:$D$4969,2,0)</f>
        <v>DONIZETE PATROCINIO DA COSTA</v>
      </c>
      <c r="E695" s="79">
        <v>1010</v>
      </c>
      <c r="F695" s="70" t="str">
        <f>VLOOKUP($E695:$E$4969,'PLANO DE APLICAÇÃO'!$A$4:$B$1013,2,0)</f>
        <v>MOTORISTA</v>
      </c>
      <c r="G695" s="71">
        <v>1</v>
      </c>
      <c r="H695" s="130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>Recursos humanos (5)</v>
      </c>
      <c r="I695" s="73">
        <v>2095.08</v>
      </c>
      <c r="J695" s="74">
        <v>43775</v>
      </c>
      <c r="K695" s="78" t="s">
        <v>127</v>
      </c>
    </row>
    <row r="696" spans="1:11" s="131" customFormat="1" ht="41.25" customHeight="1" thickBot="1">
      <c r="A696" s="68">
        <v>43768</v>
      </c>
      <c r="B696" s="77" t="s">
        <v>139</v>
      </c>
      <c r="C696" s="175">
        <v>14452577857</v>
      </c>
      <c r="D696" s="69" t="str">
        <f>VLOOKUP($C695:$C$4969,$C$27:$D$4969,2,0)</f>
        <v>ELAINE FARIA DA SILVA ASSIS</v>
      </c>
      <c r="E696" s="79">
        <v>1007</v>
      </c>
      <c r="F696" s="70" t="str">
        <f>VLOOKUP($E696:$E$4969,'PLANO DE APLICAÇÃO'!$A$4:$B$1013,2,0)</f>
        <v>COZINHEIRA</v>
      </c>
      <c r="G696" s="71">
        <v>1</v>
      </c>
      <c r="H696" s="130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>Recursos humanos (5)</v>
      </c>
      <c r="I696" s="73">
        <v>844.25</v>
      </c>
      <c r="J696" s="74">
        <v>43775</v>
      </c>
      <c r="K696" s="78" t="s">
        <v>127</v>
      </c>
    </row>
    <row r="697" spans="1:11" s="131" customFormat="1" ht="41.25" customHeight="1" thickBot="1">
      <c r="A697" s="68">
        <v>43768</v>
      </c>
      <c r="B697" s="77" t="s">
        <v>139</v>
      </c>
      <c r="C697" s="175">
        <v>26257105862</v>
      </c>
      <c r="D697" s="69" t="str">
        <f>VLOOKUP($C696:$C$4969,$C$27:$D$4969,2,0)</f>
        <v>EDMA APARECIDA DIAS BERNABE</v>
      </c>
      <c r="E697" s="79">
        <v>1008</v>
      </c>
      <c r="F697" s="70" t="str">
        <f>VLOOKUP($E697:$E$4969,'PLANO DE APLICAÇÃO'!$A$4:$B$1013,2,0)</f>
        <v>AUXILIAR DE LIMPEZA</v>
      </c>
      <c r="G697" s="71">
        <v>1</v>
      </c>
      <c r="H697" s="130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>Recursos humanos (5)</v>
      </c>
      <c r="I697" s="73">
        <v>44.39</v>
      </c>
      <c r="J697" s="74">
        <v>43775</v>
      </c>
      <c r="K697" s="78" t="s">
        <v>127</v>
      </c>
    </row>
    <row r="698" spans="1:11" s="131" customFormat="1" ht="41.25" customHeight="1" thickBot="1">
      <c r="A698" s="68">
        <v>43768</v>
      </c>
      <c r="B698" s="77" t="s">
        <v>139</v>
      </c>
      <c r="C698" s="175">
        <v>21327926822</v>
      </c>
      <c r="D698" s="69" t="str">
        <f>VLOOKUP($C697:$C$4969,$C$27:$D$4969,2,0)</f>
        <v>ERICA DE PAULA SILVA CRISPIM</v>
      </c>
      <c r="E698" s="79">
        <v>1006</v>
      </c>
      <c r="F698" s="70" t="str">
        <f>VLOOKUP($E698:$E$4969,'PLANO DE APLICAÇÃO'!$A$4:$B$1013,2,0)</f>
        <v>CUIDADOR SOCIAL</v>
      </c>
      <c r="G698" s="71">
        <v>1</v>
      </c>
      <c r="H698" s="130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>Recursos humanos (5)</v>
      </c>
      <c r="I698" s="73">
        <v>832.96</v>
      </c>
      <c r="J698" s="74">
        <v>43775</v>
      </c>
      <c r="K698" s="78" t="s">
        <v>127</v>
      </c>
    </row>
    <row r="699" spans="1:11" s="131" customFormat="1" ht="41.25" customHeight="1" thickBot="1">
      <c r="A699" s="68">
        <v>43768</v>
      </c>
      <c r="B699" s="77" t="s">
        <v>139</v>
      </c>
      <c r="C699" s="175">
        <v>22555165860</v>
      </c>
      <c r="D699" s="69" t="str">
        <f>VLOOKUP($C698:$C$4969,$C$27:$D$4969,2,0)</f>
        <v>EDNEA NUNES SILVA</v>
      </c>
      <c r="E699" s="79">
        <v>1008</v>
      </c>
      <c r="F699" s="70" t="str">
        <f>VLOOKUP($E699:$E$4969,'PLANO DE APLICAÇÃO'!$A$4:$B$1013,2,0)</f>
        <v>AUXILIAR DE LIMPEZA</v>
      </c>
      <c r="G699" s="71">
        <v>1</v>
      </c>
      <c r="H699" s="130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>Recursos humanos (5)</v>
      </c>
      <c r="I699" s="73">
        <v>821.67</v>
      </c>
      <c r="J699" s="74">
        <v>43775</v>
      </c>
      <c r="K699" s="78" t="s">
        <v>127</v>
      </c>
    </row>
    <row r="700" spans="1:11" s="131" customFormat="1" ht="41.25" customHeight="1" thickBot="1">
      <c r="A700" s="68">
        <v>43768</v>
      </c>
      <c r="B700" s="77" t="s">
        <v>139</v>
      </c>
      <c r="C700" s="175" t="s">
        <v>435</v>
      </c>
      <c r="D700" s="69" t="str">
        <f>VLOOKUP($C699:$C$4969,$C$27:$D$4969,2,0)</f>
        <v>FERNANDA LEITE COELHO</v>
      </c>
      <c r="E700" s="79">
        <v>1001</v>
      </c>
      <c r="F700" s="70" t="str">
        <f>VLOOKUP($E700:$E$4969,'PLANO DE APLICAÇÃO'!$A$4:$B$1013,2,0)</f>
        <v>COORDENADOR TÉCNICO</v>
      </c>
      <c r="G700" s="71">
        <v>1</v>
      </c>
      <c r="H700" s="130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>Recursos humanos (5)</v>
      </c>
      <c r="I700" s="73">
        <v>2702.21</v>
      </c>
      <c r="J700" s="74">
        <v>43775</v>
      </c>
      <c r="K700" s="78" t="s">
        <v>127</v>
      </c>
    </row>
    <row r="701" spans="1:11" s="131" customFormat="1" ht="41.25" customHeight="1" thickBot="1">
      <c r="A701" s="68">
        <v>43768</v>
      </c>
      <c r="B701" s="77" t="s">
        <v>139</v>
      </c>
      <c r="C701" s="175">
        <v>999781561</v>
      </c>
      <c r="D701" s="69" t="str">
        <f>VLOOKUP($C700:$C$4969,$C$27:$D$4969,2,0)</f>
        <v>GENI MARIA DIAS FURTADO</v>
      </c>
      <c r="E701" s="79">
        <v>1006</v>
      </c>
      <c r="F701" s="70" t="str">
        <f>VLOOKUP($E701:$E$4969,'PLANO DE APLICAÇÃO'!$A$4:$B$1013,2,0)</f>
        <v>CUIDADOR SOCIAL</v>
      </c>
      <c r="G701" s="71">
        <v>1</v>
      </c>
      <c r="H701" s="130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>Recursos humanos (5)</v>
      </c>
      <c r="I701" s="73">
        <v>1312.45</v>
      </c>
      <c r="J701" s="74">
        <v>43775</v>
      </c>
      <c r="K701" s="78" t="s">
        <v>127</v>
      </c>
    </row>
    <row r="702" spans="1:11" s="131" customFormat="1" ht="41.25" customHeight="1" thickBot="1">
      <c r="A702" s="68">
        <v>43768</v>
      </c>
      <c r="B702" s="77" t="s">
        <v>139</v>
      </c>
      <c r="C702" s="175">
        <v>27257770549</v>
      </c>
      <c r="D702" s="69" t="str">
        <f>VLOOKUP($C701:$C$4969,$C$27:$D$4969,2,0)</f>
        <v>GILSON MOREIRA</v>
      </c>
      <c r="E702" s="79">
        <v>1008</v>
      </c>
      <c r="F702" s="70" t="str">
        <f>VLOOKUP($E702:$E$4969,'PLANO DE APLICAÇÃO'!$A$4:$B$1013,2,0)</f>
        <v>AUXILIAR DE LIMPEZA</v>
      </c>
      <c r="G702" s="71">
        <v>1</v>
      </c>
      <c r="H702" s="130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>Recursos humanos (5)</v>
      </c>
      <c r="I702" s="73">
        <v>1347.83</v>
      </c>
      <c r="J702" s="74">
        <v>43775</v>
      </c>
      <c r="K702" s="78" t="s">
        <v>127</v>
      </c>
    </row>
    <row r="703" spans="1:11" s="131" customFormat="1" ht="41.25" customHeight="1" thickBot="1">
      <c r="A703" s="68">
        <v>43768</v>
      </c>
      <c r="B703" s="77" t="s">
        <v>139</v>
      </c>
      <c r="C703" s="175">
        <v>39284491843</v>
      </c>
      <c r="D703" s="69" t="str">
        <f>VLOOKUP($C702:$C$4969,$C$27:$D$4969,2,0)</f>
        <v>LARAIANI APARECIDA DE SOUZA BALAZS</v>
      </c>
      <c r="E703" s="79">
        <v>1006</v>
      </c>
      <c r="F703" s="70" t="str">
        <f>VLOOKUP($E703:$E$4969,'PLANO DE APLICAÇÃO'!$A$4:$B$1013,2,0)</f>
        <v>CUIDADOR SOCIAL</v>
      </c>
      <c r="G703" s="71">
        <v>1</v>
      </c>
      <c r="H703" s="130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>Recursos humanos (5)</v>
      </c>
      <c r="I703" s="73">
        <v>1312.45</v>
      </c>
      <c r="J703" s="74">
        <v>43775</v>
      </c>
      <c r="K703" s="78" t="s">
        <v>127</v>
      </c>
    </row>
    <row r="704" spans="1:11" s="131" customFormat="1" ht="41.25" customHeight="1" thickBot="1">
      <c r="A704" s="68">
        <v>43768</v>
      </c>
      <c r="B704" s="77" t="s">
        <v>139</v>
      </c>
      <c r="C704" s="175">
        <v>42260454836</v>
      </c>
      <c r="D704" s="69" t="str">
        <f>VLOOKUP($C703:$C$4969,$C$27:$D$4969,2,0)</f>
        <v>LAURA CERVILHA DE FREITAS FERREIRA</v>
      </c>
      <c r="E704" s="79">
        <v>1004</v>
      </c>
      <c r="F704" s="70" t="str">
        <f>VLOOKUP($E704:$E$4969,'PLANO DE APLICAÇÃO'!$A$4:$B$1013,2,0)</f>
        <v>TERAPEUTA OCUPACIONAL</v>
      </c>
      <c r="G704" s="71">
        <v>1</v>
      </c>
      <c r="H704" s="130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>Recursos humanos (5)</v>
      </c>
      <c r="I704" s="73">
        <v>1185.3699999999999</v>
      </c>
      <c r="J704" s="74">
        <v>43775</v>
      </c>
      <c r="K704" s="78" t="s">
        <v>127</v>
      </c>
    </row>
    <row r="705" spans="1:11" s="131" customFormat="1" ht="41.25" customHeight="1" thickBot="1">
      <c r="A705" s="68">
        <v>43768</v>
      </c>
      <c r="B705" s="77" t="s">
        <v>139</v>
      </c>
      <c r="C705" s="175">
        <v>21268132829</v>
      </c>
      <c r="D705" s="69" t="str">
        <f>VLOOKUP($C704:$C$4969,$C$27:$D$4969,2,0)</f>
        <v>MIRIA RODRIGUES DE BRITO</v>
      </c>
      <c r="E705" s="79">
        <v>1006</v>
      </c>
      <c r="F705" s="70" t="str">
        <f>VLOOKUP($E705:$E$4969,'PLANO DE APLICAÇÃO'!$A$4:$B$1013,2,0)</f>
        <v>CUIDADOR SOCIAL</v>
      </c>
      <c r="G705" s="71">
        <v>1</v>
      </c>
      <c r="H705" s="130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>Recursos humanos (5)</v>
      </c>
      <c r="I705" s="73">
        <v>832.96</v>
      </c>
      <c r="J705" s="74">
        <v>43775</v>
      </c>
      <c r="K705" s="78" t="s">
        <v>127</v>
      </c>
    </row>
    <row r="706" spans="1:11" s="131" customFormat="1" ht="41.25" customHeight="1" thickBot="1">
      <c r="A706" s="68">
        <v>43768</v>
      </c>
      <c r="B706" s="77" t="s">
        <v>139</v>
      </c>
      <c r="C706" s="175">
        <v>5891067838</v>
      </c>
      <c r="D706" s="69" t="str">
        <f>VLOOKUP($C705:$C$4969,$C$27:$D$4969,2,0)</f>
        <v>MAURA GOMES MARTINIANO DE OLIVEIRA</v>
      </c>
      <c r="E706" s="79">
        <v>1002</v>
      </c>
      <c r="F706" s="70" t="str">
        <f>VLOOKUP($E706:$E$4969,'PLANO DE APLICAÇÃO'!$A$4:$B$1013,2,0)</f>
        <v>ASSISTENTE SOCIAL</v>
      </c>
      <c r="G706" s="71">
        <v>1</v>
      </c>
      <c r="H706" s="130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>Recursos humanos (5)</v>
      </c>
      <c r="I706" s="73">
        <v>2727.81</v>
      </c>
      <c r="J706" s="74">
        <v>43775</v>
      </c>
      <c r="K706" s="78" t="s">
        <v>127</v>
      </c>
    </row>
    <row r="707" spans="1:11" s="131" customFormat="1" ht="41.25" customHeight="1" thickBot="1">
      <c r="A707" s="68">
        <v>43768</v>
      </c>
      <c r="B707" s="77" t="s">
        <v>139</v>
      </c>
      <c r="C707" s="175">
        <v>13881904867</v>
      </c>
      <c r="D707" s="69" t="str">
        <f>VLOOKUP($C706:$C$4969,$C$27:$D$4969,2,0)</f>
        <v>MARIA APARECIDA TAVEIRA CAU</v>
      </c>
      <c r="E707" s="79">
        <v>1007</v>
      </c>
      <c r="F707" s="70" t="str">
        <f>VLOOKUP($E707:$E$4969,'PLANO DE APLICAÇÃO'!$A$4:$B$1013,2,0)</f>
        <v>COZINHEIRA</v>
      </c>
      <c r="G707" s="71">
        <v>1</v>
      </c>
      <c r="H707" s="130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>Recursos humanos (5)</v>
      </c>
      <c r="I707" s="73">
        <v>1241.47</v>
      </c>
      <c r="J707" s="74">
        <v>43775</v>
      </c>
      <c r="K707" s="78" t="s">
        <v>127</v>
      </c>
    </row>
    <row r="708" spans="1:11" s="131" customFormat="1" ht="41.25" customHeight="1" thickBot="1">
      <c r="A708" s="68">
        <v>43768</v>
      </c>
      <c r="B708" s="77" t="s">
        <v>139</v>
      </c>
      <c r="C708" s="175">
        <v>6014818871</v>
      </c>
      <c r="D708" s="69" t="str">
        <f>VLOOKUP($C707:$C$4969,$C$27:$D$4969,2,0)</f>
        <v>MARIA DE LOURDES DOS SANTOS</v>
      </c>
      <c r="E708" s="79">
        <v>1009</v>
      </c>
      <c r="F708" s="70" t="str">
        <f>VLOOKUP($E708:$E$4969,'PLANO DE APLICAÇÃO'!$A$4:$B$1013,2,0)</f>
        <v>LAVANDERIA</v>
      </c>
      <c r="G708" s="71">
        <v>1</v>
      </c>
      <c r="H708" s="130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>Recursos humanos (5)</v>
      </c>
      <c r="I708" s="73">
        <v>770.63</v>
      </c>
      <c r="J708" s="74">
        <v>43775</v>
      </c>
      <c r="K708" s="78" t="s">
        <v>127</v>
      </c>
    </row>
    <row r="709" spans="1:11" s="131" customFormat="1" ht="41.25" customHeight="1" thickBot="1">
      <c r="A709" s="68">
        <v>43768</v>
      </c>
      <c r="B709" s="77" t="s">
        <v>139</v>
      </c>
      <c r="C709" s="175">
        <v>43065202859</v>
      </c>
      <c r="D709" s="69" t="str">
        <f>VLOOKUP($C708:$C$4969,$C$27:$D$4969,2,0)</f>
        <v>MARINA PONSE</v>
      </c>
      <c r="E709" s="79">
        <v>1003</v>
      </c>
      <c r="F709" s="70" t="str">
        <f>VLOOKUP($E709:$E$4969,'PLANO DE APLICAÇÃO'!$A$4:$B$1013,2,0)</f>
        <v>PSICÓLOGO</v>
      </c>
      <c r="G709" s="71">
        <v>2</v>
      </c>
      <c r="H709" s="130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>Recursos humanos (6)</v>
      </c>
      <c r="I709" s="73">
        <v>2377.13</v>
      </c>
      <c r="J709" s="74">
        <v>43775</v>
      </c>
      <c r="K709" s="78" t="s">
        <v>127</v>
      </c>
    </row>
    <row r="710" spans="1:11" s="131" customFormat="1" ht="41.25" customHeight="1" thickBot="1">
      <c r="A710" s="68">
        <v>43768</v>
      </c>
      <c r="B710" s="77" t="s">
        <v>139</v>
      </c>
      <c r="C710" s="175">
        <v>32219947882</v>
      </c>
      <c r="D710" s="69" t="str">
        <f>VLOOKUP($C709:$C$4969,$C$27:$D$4969,2,0)</f>
        <v>MARIANA CRISTINA ALVES</v>
      </c>
      <c r="E710" s="79">
        <v>1006</v>
      </c>
      <c r="F710" s="70" t="str">
        <f>VLOOKUP($E710:$E$4969,'PLANO DE APLICAÇÃO'!$A$4:$B$1013,2,0)</f>
        <v>CUIDADOR SOCIAL</v>
      </c>
      <c r="G710" s="71">
        <v>1</v>
      </c>
      <c r="H710" s="130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>Recursos humanos (5)</v>
      </c>
      <c r="I710" s="73">
        <v>781.91</v>
      </c>
      <c r="J710" s="74">
        <v>43775</v>
      </c>
      <c r="K710" s="78" t="s">
        <v>127</v>
      </c>
    </row>
    <row r="711" spans="1:11" s="131" customFormat="1" ht="41.25" customHeight="1" thickBot="1">
      <c r="A711" s="68">
        <v>43768</v>
      </c>
      <c r="B711" s="77" t="s">
        <v>139</v>
      </c>
      <c r="C711" s="175">
        <v>98467212500</v>
      </c>
      <c r="D711" s="69" t="str">
        <f>VLOOKUP($C710:$C$4969,$C$27:$D$4969,2,0)</f>
        <v>MARIUZETE SANTANA GOMES LEONARDO</v>
      </c>
      <c r="E711" s="79">
        <v>1006</v>
      </c>
      <c r="F711" s="70" t="str">
        <f>VLOOKUP($E711:$E$4969,'PLANO DE APLICAÇÃO'!$A$4:$B$1013,2,0)</f>
        <v>CUIDADOR SOCIAL</v>
      </c>
      <c r="G711" s="71">
        <v>1</v>
      </c>
      <c r="H711" s="130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>Recursos humanos (5)</v>
      </c>
      <c r="I711" s="73">
        <v>944.06</v>
      </c>
      <c r="J711" s="74">
        <v>43775</v>
      </c>
      <c r="K711" s="78" t="s">
        <v>127</v>
      </c>
    </row>
    <row r="712" spans="1:11" s="131" customFormat="1" ht="41.25" customHeight="1" thickBot="1">
      <c r="A712" s="68">
        <v>43768</v>
      </c>
      <c r="B712" s="77" t="s">
        <v>139</v>
      </c>
      <c r="C712" s="175">
        <v>17538257845</v>
      </c>
      <c r="D712" s="69" t="str">
        <f>VLOOKUP($C711:$C$4969,$C$27:$D$4969,2,0)</f>
        <v>MARLI MENDONÇA</v>
      </c>
      <c r="E712" s="79">
        <v>1006</v>
      </c>
      <c r="F712" s="70" t="str">
        <f>VLOOKUP($E712:$E$4969,'PLANO DE APLICAÇÃO'!$A$4:$B$1013,2,0)</f>
        <v>CUIDADOR SOCIAL</v>
      </c>
      <c r="G712" s="71">
        <v>1</v>
      </c>
      <c r="H712" s="130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>Recursos humanos (5)</v>
      </c>
      <c r="I712" s="73">
        <v>833.6</v>
      </c>
      <c r="J712" s="74">
        <v>43775</v>
      </c>
      <c r="K712" s="78" t="s">
        <v>127</v>
      </c>
    </row>
    <row r="713" spans="1:11" s="131" customFormat="1" ht="41.25" customHeight="1" thickBot="1">
      <c r="A713" s="68">
        <v>43768</v>
      </c>
      <c r="B713" s="77" t="s">
        <v>139</v>
      </c>
      <c r="C713" s="76" t="s">
        <v>595</v>
      </c>
      <c r="D713" s="69" t="s">
        <v>498</v>
      </c>
      <c r="E713" s="79">
        <v>1006</v>
      </c>
      <c r="F713" s="70" t="str">
        <f>VLOOKUP($E713:$E$4969,'PLANO DE APLICAÇÃO'!$A$4:$B$1013,2,0)</f>
        <v>CUIDADOR SOCIAL</v>
      </c>
      <c r="G713" s="71">
        <v>1</v>
      </c>
      <c r="H713" s="130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>Recursos humanos (5)</v>
      </c>
      <c r="I713" s="73">
        <v>1312.45</v>
      </c>
      <c r="J713" s="74">
        <v>43775</v>
      </c>
      <c r="K713" s="78" t="s">
        <v>127</v>
      </c>
    </row>
    <row r="714" spans="1:11" s="131" customFormat="1" ht="41.25" customHeight="1" thickBot="1">
      <c r="A714" s="68">
        <v>43768</v>
      </c>
      <c r="B714" s="77" t="s">
        <v>139</v>
      </c>
      <c r="C714" s="175">
        <v>4780767547</v>
      </c>
      <c r="D714" s="69" t="str">
        <f>VLOOKUP($C713:$C$4969,$C$27:$D$4969,2,0)</f>
        <v>ROSILENE CONCEIÇÃO DOS SANTOS</v>
      </c>
      <c r="E714" s="79">
        <v>1009</v>
      </c>
      <c r="F714" s="70" t="str">
        <f>VLOOKUP($E714:$E$4969,'PLANO DE APLICAÇÃO'!$A$4:$B$1013,2,0)</f>
        <v>LAVANDERIA</v>
      </c>
      <c r="G714" s="71">
        <v>1</v>
      </c>
      <c r="H714" s="130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>Recursos humanos (5)</v>
      </c>
      <c r="I714" s="73">
        <v>1346.31</v>
      </c>
      <c r="J714" s="74">
        <v>43775</v>
      </c>
      <c r="K714" s="78" t="s">
        <v>127</v>
      </c>
    </row>
    <row r="715" spans="1:11" s="131" customFormat="1" ht="41.25" customHeight="1" thickBot="1">
      <c r="A715" s="68">
        <v>43768</v>
      </c>
      <c r="B715" s="77" t="s">
        <v>139</v>
      </c>
      <c r="C715" s="175">
        <v>31023160854</v>
      </c>
      <c r="D715" s="69" t="str">
        <f>VLOOKUP($C714:$C$4969,$C$27:$D$4969,2,0)</f>
        <v>TATIANA IZABEL RANGEL THEODORO</v>
      </c>
      <c r="E715" s="79">
        <v>1006</v>
      </c>
      <c r="F715" s="70" t="str">
        <f>VLOOKUP($E715:$E$4969,'PLANO DE APLICAÇÃO'!$A$4:$B$1013,2,0)</f>
        <v>CUIDADOR SOCIAL</v>
      </c>
      <c r="G715" s="71">
        <v>1</v>
      </c>
      <c r="H715" s="130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>Recursos humanos (5)</v>
      </c>
      <c r="I715" s="73">
        <v>956.36</v>
      </c>
      <c r="J715" s="74">
        <v>43775</v>
      </c>
      <c r="K715" s="78" t="s">
        <v>127</v>
      </c>
    </row>
    <row r="716" spans="1:11" s="131" customFormat="1" ht="41.25" customHeight="1" thickBot="1">
      <c r="A716" s="68">
        <v>43769</v>
      </c>
      <c r="B716" s="77" t="s">
        <v>212</v>
      </c>
      <c r="C716" s="175" t="s">
        <v>167</v>
      </c>
      <c r="D716" s="69" t="s">
        <v>213</v>
      </c>
      <c r="E716" s="79">
        <v>1011</v>
      </c>
      <c r="F716" s="70" t="str">
        <f>VLOOKUP($E716:$E$4969,'PLANO DE APLICAÇÃO'!$A$4:$B$1013,2,0)</f>
        <v xml:space="preserve">ENCARGOS GERAIS </v>
      </c>
      <c r="G716" s="71">
        <v>1</v>
      </c>
      <c r="H716" s="130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>Recursos humanos (5)</v>
      </c>
      <c r="I716" s="73">
        <v>338.93</v>
      </c>
      <c r="J716" s="74">
        <v>43775</v>
      </c>
      <c r="K716" s="78" t="s">
        <v>554</v>
      </c>
    </row>
    <row r="717" spans="1:11" s="131" customFormat="1" ht="41.25" customHeight="1" thickBot="1">
      <c r="A717" s="68">
        <v>43769</v>
      </c>
      <c r="B717" s="77" t="s">
        <v>212</v>
      </c>
      <c r="C717" s="175" t="s">
        <v>167</v>
      </c>
      <c r="D717" s="69" t="s">
        <v>213</v>
      </c>
      <c r="E717" s="79">
        <v>1011</v>
      </c>
      <c r="F717" s="70" t="str">
        <f>VLOOKUP($E717:$E$4969,'PLANO DE APLICAÇÃO'!$A$4:$B$1013,2,0)</f>
        <v xml:space="preserve">ENCARGOS GERAIS </v>
      </c>
      <c r="G717" s="71">
        <v>1</v>
      </c>
      <c r="H717" s="130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>Recursos humanos (5)</v>
      </c>
      <c r="I717" s="73">
        <v>784.83</v>
      </c>
      <c r="J717" s="74">
        <v>43775</v>
      </c>
      <c r="K717" s="78" t="s">
        <v>555</v>
      </c>
    </row>
    <row r="718" spans="1:11" s="131" customFormat="1" ht="41.25" customHeight="1" thickBot="1">
      <c r="A718" s="68">
        <v>43758</v>
      </c>
      <c r="B718" s="77" t="s">
        <v>556</v>
      </c>
      <c r="C718" s="175">
        <v>66989955000121</v>
      </c>
      <c r="D718" s="69" t="str">
        <f>VLOOKUP($C717:$C$4969,$C$27:$D$4969,2,0)</f>
        <v>SIND. EMP. A.C EMP. ED. COND. EMP. TUR. HOSP. FRANCA REGIÃO</v>
      </c>
      <c r="E718" s="79">
        <v>2003</v>
      </c>
      <c r="F718" s="70" t="str">
        <f>VLOOKUP($E718:$E$4969,'PLANO DE APLICAÇÃO'!$A$4:$B$1013,2,0)</f>
        <v>CONTRIBUIÇÃO ASSISTENCIAL</v>
      </c>
      <c r="G718" s="71">
        <v>1</v>
      </c>
      <c r="H718" s="130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>Recursos humanos (5)</v>
      </c>
      <c r="I718" s="73">
        <v>501.5</v>
      </c>
      <c r="J718" s="74">
        <v>43775</v>
      </c>
      <c r="K718" s="78" t="s">
        <v>557</v>
      </c>
    </row>
    <row r="719" spans="1:11" s="131" customFormat="1" ht="41.25" customHeight="1" thickBot="1">
      <c r="A719" s="68">
        <v>43768</v>
      </c>
      <c r="B719" s="77" t="s">
        <v>559</v>
      </c>
      <c r="C719" s="175">
        <v>65790610000181</v>
      </c>
      <c r="D719" s="69" t="str">
        <f>VLOOKUP($C718:$C$4969,$C$27:$D$4969,2,0)</f>
        <v>ABATEDOURO DE AVES CALIFORNIA LTDA</v>
      </c>
      <c r="E719" s="79">
        <v>4001</v>
      </c>
      <c r="F719" s="70" t="str">
        <f>VLOOKUP($E719:$E$4969,'PLANO DE APLICAÇÃO'!$A$4:$B$1013,2,0)</f>
        <v>GÊNEROS ALIMENTÍCIOS</v>
      </c>
      <c r="G719" s="71">
        <v>5</v>
      </c>
      <c r="H719" s="130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>Gêneros alimentícios</v>
      </c>
      <c r="I719" s="73">
        <v>750.81</v>
      </c>
      <c r="J719" s="74">
        <v>43775</v>
      </c>
      <c r="K719" s="78" t="s">
        <v>558</v>
      </c>
    </row>
    <row r="720" spans="1:11" s="131" customFormat="1" ht="41.25" customHeight="1" thickBot="1">
      <c r="A720" s="68">
        <v>43771</v>
      </c>
      <c r="B720" s="77" t="s">
        <v>560</v>
      </c>
      <c r="C720" s="175">
        <v>43776517000180</v>
      </c>
      <c r="D720" s="69" t="str">
        <f>VLOOKUP($C719:$C$4969,$C$27:$D$4969,2,0)</f>
        <v>SABESP</v>
      </c>
      <c r="E720" s="79">
        <v>3002</v>
      </c>
      <c r="F720" s="70" t="str">
        <f>VLOOKUP($E720:$E$4969,'PLANO DE APLICAÇÃO'!$A$4:$B$1013,2,0)</f>
        <v>ÁGUA E ESGOTO</v>
      </c>
      <c r="G720" s="71">
        <v>11</v>
      </c>
      <c r="H720" s="130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>Utilidades públicas (7)</v>
      </c>
      <c r="I720" s="73">
        <v>751.52</v>
      </c>
      <c r="J720" s="74">
        <v>43775</v>
      </c>
      <c r="K720" s="78" t="s">
        <v>127</v>
      </c>
    </row>
    <row r="721" spans="1:11" s="131" customFormat="1" ht="41.25" customHeight="1" thickBot="1">
      <c r="A721" s="68">
        <v>43771</v>
      </c>
      <c r="B721" s="77" t="s">
        <v>561</v>
      </c>
      <c r="C721" s="175">
        <v>43776517000180</v>
      </c>
      <c r="D721" s="69" t="str">
        <f>VLOOKUP($C720:$C$4969,$C$27:$D$4969,2,0)</f>
        <v>SABESP</v>
      </c>
      <c r="E721" s="79">
        <v>3002</v>
      </c>
      <c r="F721" s="70" t="str">
        <f>VLOOKUP($E721:$E$4969,'PLANO DE APLICAÇÃO'!$A$4:$B$1013,2,0)</f>
        <v>ÁGUA E ESGOTO</v>
      </c>
      <c r="G721" s="71">
        <v>11</v>
      </c>
      <c r="H721" s="130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>Utilidades públicas (7)</v>
      </c>
      <c r="I721" s="73">
        <v>485.72</v>
      </c>
      <c r="J721" s="74">
        <v>43775</v>
      </c>
      <c r="K721" s="78" t="s">
        <v>127</v>
      </c>
    </row>
    <row r="722" spans="1:11" s="131" customFormat="1" ht="41.25" customHeight="1" thickBot="1">
      <c r="A722" s="68">
        <v>43771</v>
      </c>
      <c r="B722" s="77" t="s">
        <v>562</v>
      </c>
      <c r="C722" s="175">
        <v>43776517000180</v>
      </c>
      <c r="D722" s="69" t="str">
        <f>VLOOKUP($C721:$C$4969,$C$27:$D$4969,2,0)</f>
        <v>SABESP</v>
      </c>
      <c r="E722" s="79">
        <v>3002</v>
      </c>
      <c r="F722" s="70" t="str">
        <f>VLOOKUP($E722:$E$4969,'PLANO DE APLICAÇÃO'!$A$4:$B$1013,2,0)</f>
        <v>ÁGUA E ESGOTO</v>
      </c>
      <c r="G722" s="71">
        <v>11</v>
      </c>
      <c r="H722" s="130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>Utilidades públicas (7)</v>
      </c>
      <c r="I722" s="73">
        <v>95.08</v>
      </c>
      <c r="J722" s="74">
        <v>43775</v>
      </c>
      <c r="K722" s="78" t="s">
        <v>127</v>
      </c>
    </row>
    <row r="723" spans="1:11" s="131" customFormat="1" ht="41.25" customHeight="1" thickBot="1">
      <c r="A723" s="68">
        <v>43768</v>
      </c>
      <c r="B723" s="77" t="s">
        <v>563</v>
      </c>
      <c r="C723" s="175">
        <v>33050196000188</v>
      </c>
      <c r="D723" s="69" t="str">
        <f>VLOOKUP($C722:$C$4969,$C$27:$D$4969,2,0)</f>
        <v>CPFL</v>
      </c>
      <c r="E723" s="79">
        <v>3001</v>
      </c>
      <c r="F723" s="70" t="str">
        <f>VLOOKUP($E723:$E$4969,'PLANO DE APLICAÇÃO'!$A$4:$B$1013,2,0)</f>
        <v>ENERGIA ELÉTRICA</v>
      </c>
      <c r="G723" s="71">
        <v>11</v>
      </c>
      <c r="H723" s="130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>Utilidades públicas (7)</v>
      </c>
      <c r="I723" s="73">
        <v>37.15</v>
      </c>
      <c r="J723" s="74">
        <v>43775</v>
      </c>
      <c r="K723" s="78" t="s">
        <v>127</v>
      </c>
    </row>
    <row r="724" spans="1:11" s="131" customFormat="1" ht="41.25" customHeight="1" thickBot="1">
      <c r="A724" s="68">
        <v>43784</v>
      </c>
      <c r="B724" s="77" t="s">
        <v>139</v>
      </c>
      <c r="C724" s="184">
        <v>35178367880</v>
      </c>
      <c r="D724" s="69" t="str">
        <f>VLOOKUP($C723:$C$4969,$C$27:$D$4969,2,0)</f>
        <v>ADRIANA FERREIRA DA SILVA</v>
      </c>
      <c r="E724" s="79">
        <v>1006</v>
      </c>
      <c r="F724" s="70" t="str">
        <f>VLOOKUP($E724:$E$4969,'PLANO DE APLICAÇÃO'!$A$4:$B$1013,2,0)</f>
        <v>CUIDADOR SOCIAL</v>
      </c>
      <c r="G724" s="71">
        <v>1</v>
      </c>
      <c r="H724" s="130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>Recursos humanos (5)</v>
      </c>
      <c r="I724" s="73">
        <v>490.78</v>
      </c>
      <c r="J724" s="74">
        <v>43788</v>
      </c>
      <c r="K724" s="78" t="s">
        <v>127</v>
      </c>
    </row>
    <row r="725" spans="1:11" s="131" customFormat="1" ht="41.25" customHeight="1" thickBot="1">
      <c r="A725" s="68">
        <v>43784</v>
      </c>
      <c r="B725" s="77" t="s">
        <v>139</v>
      </c>
      <c r="C725" s="184">
        <v>35178367880</v>
      </c>
      <c r="D725" s="69" t="str">
        <f>VLOOKUP($C724:$C$4969,$C$27:$D$4969,2,0)</f>
        <v>ADRIANA FERREIRA DA SILVA</v>
      </c>
      <c r="E725" s="79">
        <v>1006</v>
      </c>
      <c r="F725" s="70" t="str">
        <f>VLOOKUP($E725:$E$4969,'PLANO DE APLICAÇÃO'!$A$4:$B$1013,2,0)</f>
        <v>CUIDADOR SOCIAL</v>
      </c>
      <c r="G725" s="71">
        <v>1</v>
      </c>
      <c r="H725" s="130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>Recursos humanos (5)</v>
      </c>
      <c r="I725" s="73">
        <v>713.29</v>
      </c>
      <c r="J725" s="74">
        <v>43788</v>
      </c>
      <c r="K725" s="78" t="s">
        <v>127</v>
      </c>
    </row>
    <row r="726" spans="1:11" s="131" customFormat="1" ht="41.25" customHeight="1" thickBot="1">
      <c r="A726" s="68">
        <v>43784</v>
      </c>
      <c r="B726" s="77" t="s">
        <v>139</v>
      </c>
      <c r="C726" s="175">
        <v>14833799812</v>
      </c>
      <c r="D726" s="69" t="str">
        <f>VLOOKUP($C725:$C$4969,$C$27:$D$4969,2,0)</f>
        <v>ANGELA MARIA DE MOURA</v>
      </c>
      <c r="E726" s="79">
        <v>1006</v>
      </c>
      <c r="F726" s="70" t="str">
        <f>VLOOKUP($E726:$E$4969,'PLANO DE APLICAÇÃO'!$A$4:$B$1013,2,0)</f>
        <v>CUIDADOR SOCIAL</v>
      </c>
      <c r="G726" s="71">
        <v>1</v>
      </c>
      <c r="H726" s="130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>Recursos humanos (5)</v>
      </c>
      <c r="I726" s="73">
        <v>490.78</v>
      </c>
      <c r="J726" s="74">
        <v>43788</v>
      </c>
      <c r="K726" s="78" t="s">
        <v>127</v>
      </c>
    </row>
    <row r="727" spans="1:11" s="131" customFormat="1" ht="41.25" customHeight="1" thickBot="1">
      <c r="A727" s="68">
        <v>43784</v>
      </c>
      <c r="B727" s="77" t="s">
        <v>139</v>
      </c>
      <c r="C727" s="184">
        <v>31137795883</v>
      </c>
      <c r="D727" s="69" t="str">
        <f>VLOOKUP($C726:$C$4969,$C$27:$D$4969,2,0)</f>
        <v>ANA PAULA MARCOLINO</v>
      </c>
      <c r="E727" s="79">
        <v>1006</v>
      </c>
      <c r="F727" s="70" t="str">
        <f>VLOOKUP($E727:$E$4969,'PLANO DE APLICAÇÃO'!$A$4:$B$1013,2,0)</f>
        <v>CUIDADOR SOCIAL</v>
      </c>
      <c r="G727" s="71">
        <v>1</v>
      </c>
      <c r="H727" s="130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>Recursos humanos (5)</v>
      </c>
      <c r="I727" s="73">
        <v>719.42</v>
      </c>
      <c r="J727" s="74">
        <v>43788</v>
      </c>
      <c r="K727" s="78" t="s">
        <v>127</v>
      </c>
    </row>
    <row r="728" spans="1:11" s="131" customFormat="1" ht="41.25" customHeight="1" thickBot="1">
      <c r="A728" s="68">
        <v>43784</v>
      </c>
      <c r="B728" s="77" t="s">
        <v>139</v>
      </c>
      <c r="C728" s="175">
        <v>3508810577</v>
      </c>
      <c r="D728" s="69" t="str">
        <f>VLOOKUP($C727:$C$4969,$C$27:$D$4969,2,0)</f>
        <v>ANA PAULA MACHADO DOS SANTOS</v>
      </c>
      <c r="E728" s="79">
        <v>1006</v>
      </c>
      <c r="F728" s="70" t="str">
        <f>VLOOKUP($E728:$E$4969,'PLANO DE APLICAÇÃO'!$A$4:$B$1013,2,0)</f>
        <v>CUIDADOR SOCIAL</v>
      </c>
      <c r="G728" s="71">
        <v>1</v>
      </c>
      <c r="H728" s="130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>Recursos humanos (5)</v>
      </c>
      <c r="I728" s="73">
        <v>490.78</v>
      </c>
      <c r="J728" s="74">
        <v>43788</v>
      </c>
      <c r="K728" s="78" t="s">
        <v>127</v>
      </c>
    </row>
    <row r="729" spans="1:11" s="131" customFormat="1" ht="41.25" customHeight="1" thickBot="1">
      <c r="A729" s="68">
        <v>43784</v>
      </c>
      <c r="B729" s="77" t="s">
        <v>139</v>
      </c>
      <c r="C729" s="175">
        <v>3508810577</v>
      </c>
      <c r="D729" s="69" t="str">
        <f>VLOOKUP($C728:$C$4969,$C$27:$D$4969,2,0)</f>
        <v>ANA PAULA MACHADO DOS SANTOS</v>
      </c>
      <c r="E729" s="79">
        <v>1006</v>
      </c>
      <c r="F729" s="70" t="str">
        <f>VLOOKUP($E729:$E$4969,'PLANO DE APLICAÇÃO'!$A$4:$B$1013,2,0)</f>
        <v>CUIDADOR SOCIAL</v>
      </c>
      <c r="G729" s="71">
        <v>1</v>
      </c>
      <c r="H729" s="130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>Recursos humanos (5)</v>
      </c>
      <c r="I729" s="73">
        <v>719.42</v>
      </c>
      <c r="J729" s="74">
        <v>43788</v>
      </c>
      <c r="K729" s="78" t="s">
        <v>127</v>
      </c>
    </row>
    <row r="730" spans="1:11" s="131" customFormat="1" ht="41.25" customHeight="1" thickBot="1">
      <c r="A730" s="68">
        <v>43784</v>
      </c>
      <c r="B730" s="77" t="s">
        <v>139</v>
      </c>
      <c r="C730" s="175">
        <v>4115424516</v>
      </c>
      <c r="D730" s="69" t="str">
        <f>VLOOKUP($C729:$C$4969,$C$27:$D$4969,2,0)</f>
        <v>ANA ZELIA SANTOS SILVA</v>
      </c>
      <c r="E730" s="79">
        <v>1008</v>
      </c>
      <c r="F730" s="70" t="str">
        <f>VLOOKUP($E730:$E$4969,'PLANO DE APLICAÇÃO'!$A$4:$B$1013,2,0)</f>
        <v>AUXILIAR DE LIMPEZA</v>
      </c>
      <c r="G730" s="71">
        <v>1</v>
      </c>
      <c r="H730" s="130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>Recursos humanos (5)</v>
      </c>
      <c r="I730" s="73">
        <v>539.55999999999995</v>
      </c>
      <c r="J730" s="74">
        <v>43788</v>
      </c>
      <c r="K730" s="78" t="s">
        <v>127</v>
      </c>
    </row>
    <row r="731" spans="1:11" s="131" customFormat="1" ht="41.25" customHeight="1" thickBot="1">
      <c r="A731" s="68">
        <v>43784</v>
      </c>
      <c r="B731" s="77" t="s">
        <v>139</v>
      </c>
      <c r="C731" s="175">
        <v>33313773842</v>
      </c>
      <c r="D731" s="69" t="str">
        <f>VLOOKUP($C730:$C$4969,$C$27:$D$4969,2,0)</f>
        <v>CARLA MARIA ALVARENGA</v>
      </c>
      <c r="E731" s="79">
        <v>1005</v>
      </c>
      <c r="F731" s="70" t="str">
        <f>VLOOKUP($E731:$E$4969,'PLANO DE APLICAÇÃO'!$A$4:$B$1013,2,0)</f>
        <v>AUXILIAR ADMINISTRATIVO</v>
      </c>
      <c r="G731" s="71">
        <v>1</v>
      </c>
      <c r="H731" s="130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>Recursos humanos (5)</v>
      </c>
      <c r="I731" s="73">
        <v>1014.02</v>
      </c>
      <c r="J731" s="74">
        <v>43788</v>
      </c>
      <c r="K731" s="78" t="s">
        <v>127</v>
      </c>
    </row>
    <row r="732" spans="1:11" s="131" customFormat="1" ht="41.25" customHeight="1" thickBot="1">
      <c r="A732" s="68">
        <v>43784</v>
      </c>
      <c r="B732" s="77" t="s">
        <v>139</v>
      </c>
      <c r="C732" s="175">
        <v>34222681890</v>
      </c>
      <c r="D732" s="69" t="str">
        <f>VLOOKUP($C731:$C$4969,$C$27:$D$4969,2,0)</f>
        <v>DARCIELA KAIZER</v>
      </c>
      <c r="E732" s="79">
        <v>1006</v>
      </c>
      <c r="F732" s="70" t="str">
        <f>VLOOKUP($E732:$E$4969,'PLANO DE APLICAÇÃO'!$A$4:$B$1013,2,0)</f>
        <v>CUIDADOR SOCIAL</v>
      </c>
      <c r="G732" s="71">
        <v>1</v>
      </c>
      <c r="H732" s="130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>Recursos humanos (5)</v>
      </c>
      <c r="I732" s="73">
        <v>490.78</v>
      </c>
      <c r="J732" s="74">
        <v>43788</v>
      </c>
      <c r="K732" s="78" t="s">
        <v>127</v>
      </c>
    </row>
    <row r="733" spans="1:11" s="131" customFormat="1" ht="41.25" customHeight="1" thickBot="1">
      <c r="A733" s="68">
        <v>43784</v>
      </c>
      <c r="B733" s="77" t="s">
        <v>139</v>
      </c>
      <c r="C733" s="175">
        <v>34222681890</v>
      </c>
      <c r="D733" s="69" t="str">
        <f>VLOOKUP($C732:$C$4969,$C$27:$D$4969,2,0)</f>
        <v>DARCIELA KAIZER</v>
      </c>
      <c r="E733" s="79">
        <v>1006</v>
      </c>
      <c r="F733" s="70" t="str">
        <f>VLOOKUP($E733:$E$4969,'PLANO DE APLICAÇÃO'!$A$4:$B$1013,2,0)</f>
        <v>CUIDADOR SOCIAL</v>
      </c>
      <c r="G733" s="71">
        <v>1</v>
      </c>
      <c r="H733" s="130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>Recursos humanos (5)</v>
      </c>
      <c r="I733" s="73">
        <v>800.58</v>
      </c>
      <c r="J733" s="74">
        <v>43788</v>
      </c>
      <c r="K733" s="78" t="s">
        <v>127</v>
      </c>
    </row>
    <row r="734" spans="1:11" s="131" customFormat="1" ht="41.25" customHeight="1" thickBot="1">
      <c r="A734" s="68">
        <v>43784</v>
      </c>
      <c r="B734" s="77" t="s">
        <v>139</v>
      </c>
      <c r="C734" s="175">
        <v>36239768812</v>
      </c>
      <c r="D734" s="69" t="str">
        <f>VLOOKUP($C733:$C$4969,$C$27:$D$4969,2,0)</f>
        <v>DRIELY CRISTINA DE ARAUJO SOUZA</v>
      </c>
      <c r="E734" s="79">
        <v>1006</v>
      </c>
      <c r="F734" s="70" t="str">
        <f>VLOOKUP($E734:$E$4969,'PLANO DE APLICAÇÃO'!$A$4:$B$1013,2,0)</f>
        <v>CUIDADOR SOCIAL</v>
      </c>
      <c r="G734" s="71">
        <v>1</v>
      </c>
      <c r="H734" s="130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>Recursos humanos (5)</v>
      </c>
      <c r="I734" s="73">
        <v>490.78</v>
      </c>
      <c r="J734" s="74">
        <v>43788</v>
      </c>
      <c r="K734" s="78" t="s">
        <v>127</v>
      </c>
    </row>
    <row r="735" spans="1:11" s="131" customFormat="1" ht="41.25" customHeight="1" thickBot="1">
      <c r="A735" s="68">
        <v>43784</v>
      </c>
      <c r="B735" s="77" t="s">
        <v>139</v>
      </c>
      <c r="C735" s="175">
        <v>19829531600</v>
      </c>
      <c r="D735" s="69" t="str">
        <f>VLOOKUP($C734:$C$4969,$C$27:$D$4969,2,0)</f>
        <v>DONIZETE PATROCINIO DA COSTA</v>
      </c>
      <c r="E735" s="79">
        <v>1010</v>
      </c>
      <c r="F735" s="70" t="str">
        <f>VLOOKUP($E735:$E$4969,'PLANO DE APLICAÇÃO'!$A$4:$B$1013,2,0)</f>
        <v>MOTORISTA</v>
      </c>
      <c r="G735" s="71">
        <v>1</v>
      </c>
      <c r="H735" s="130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>Recursos humanos (5)</v>
      </c>
      <c r="I735" s="73">
        <v>966.38</v>
      </c>
      <c r="J735" s="74">
        <v>43788</v>
      </c>
      <c r="K735" s="78" t="s">
        <v>127</v>
      </c>
    </row>
    <row r="736" spans="1:11" s="131" customFormat="1" ht="41.25" customHeight="1" thickBot="1">
      <c r="A736" s="68">
        <v>43784</v>
      </c>
      <c r="B736" s="77" t="s">
        <v>139</v>
      </c>
      <c r="C736" s="175">
        <v>22555165860</v>
      </c>
      <c r="D736" s="69" t="str">
        <f>VLOOKUP($C735:$C$4969,$C$27:$D$4969,2,0)</f>
        <v>EDNEA NUNES SILVA</v>
      </c>
      <c r="E736" s="79">
        <v>1008</v>
      </c>
      <c r="F736" s="70" t="str">
        <f>VLOOKUP($E736:$E$4969,'PLANO DE APLICAÇÃO'!$A$4:$B$1013,2,0)</f>
        <v>AUXILIAR DE LIMPEZA</v>
      </c>
      <c r="G736" s="71">
        <v>1</v>
      </c>
      <c r="H736" s="130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>Recursos humanos (5)</v>
      </c>
      <c r="I736" s="73">
        <v>490.78</v>
      </c>
      <c r="J736" s="74">
        <v>43788</v>
      </c>
      <c r="K736" s="78" t="s">
        <v>127</v>
      </c>
    </row>
    <row r="737" spans="1:11" s="131" customFormat="1" ht="41.25" customHeight="1" thickBot="1">
      <c r="A737" s="68">
        <v>43784</v>
      </c>
      <c r="B737" s="77" t="s">
        <v>139</v>
      </c>
      <c r="C737" s="175">
        <v>22555165860</v>
      </c>
      <c r="D737" s="69" t="str">
        <f>VLOOKUP($C736:$C$4969,$C$27:$D$4969,2,0)</f>
        <v>EDNEA NUNES SILVA</v>
      </c>
      <c r="E737" s="79">
        <v>1008</v>
      </c>
      <c r="F737" s="70" t="str">
        <f>VLOOKUP($E737:$E$4969,'PLANO DE APLICAÇÃO'!$A$4:$B$1013,2,0)</f>
        <v>AUXILIAR DE LIMPEZA</v>
      </c>
      <c r="G737" s="71">
        <v>1</v>
      </c>
      <c r="H737" s="130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>Recursos humanos (5)</v>
      </c>
      <c r="I737" s="73">
        <v>713.29</v>
      </c>
      <c r="J737" s="74">
        <v>43788</v>
      </c>
      <c r="K737" s="78" t="s">
        <v>127</v>
      </c>
    </row>
    <row r="738" spans="1:11" s="131" customFormat="1" ht="41.25" customHeight="1" thickBot="1">
      <c r="A738" s="68">
        <v>43784</v>
      </c>
      <c r="B738" s="77" t="s">
        <v>139</v>
      </c>
      <c r="C738" s="175">
        <v>14452577857</v>
      </c>
      <c r="D738" s="69" t="str">
        <f>VLOOKUP($C737:$C$4969,$C$27:$D$4969,2,0)</f>
        <v>ELAINE FARIA DA SILVA ASSIS</v>
      </c>
      <c r="E738" s="79">
        <v>1007</v>
      </c>
      <c r="F738" s="70" t="str">
        <f>VLOOKUP($E738:$E$4969,'PLANO DE APLICAÇÃO'!$A$4:$B$1013,2,0)</f>
        <v>COZINHEIRA</v>
      </c>
      <c r="G738" s="71">
        <v>1</v>
      </c>
      <c r="H738" s="130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>Recursos humanos (5)</v>
      </c>
      <c r="I738" s="73">
        <v>490.78</v>
      </c>
      <c r="J738" s="74">
        <v>43788</v>
      </c>
      <c r="K738" s="78" t="s">
        <v>127</v>
      </c>
    </row>
    <row r="739" spans="1:11" s="131" customFormat="1" ht="41.25" customHeight="1" thickBot="1">
      <c r="A739" s="68">
        <v>43784</v>
      </c>
      <c r="B739" s="77" t="s">
        <v>139</v>
      </c>
      <c r="C739" s="175">
        <v>14452577857</v>
      </c>
      <c r="D739" s="69" t="str">
        <f>VLOOKUP($C738:$C$4969,$C$27:$D$4969,2,0)</f>
        <v>ELAINE FARIA DA SILVA ASSIS</v>
      </c>
      <c r="E739" s="79">
        <v>1007</v>
      </c>
      <c r="F739" s="70" t="str">
        <f>VLOOKUP($E739:$E$4969,'PLANO DE APLICAÇÃO'!$A$4:$B$1013,2,0)</f>
        <v>COZINHEIRA</v>
      </c>
      <c r="G739" s="71">
        <v>1</v>
      </c>
      <c r="H739" s="130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>Recursos humanos (5)</v>
      </c>
      <c r="I739" s="73">
        <v>725.56</v>
      </c>
      <c r="J739" s="74">
        <v>43788</v>
      </c>
      <c r="K739" s="78" t="s">
        <v>127</v>
      </c>
    </row>
    <row r="740" spans="1:11" s="131" customFormat="1" ht="41.25" customHeight="1" thickBot="1">
      <c r="A740" s="68">
        <v>43784</v>
      </c>
      <c r="B740" s="77" t="s">
        <v>139</v>
      </c>
      <c r="C740" s="175">
        <v>26257105862</v>
      </c>
      <c r="D740" s="69" t="str">
        <f>VLOOKUP($C739:$C$4969,$C$27:$D$4969,2,0)</f>
        <v>EDMA APARECIDA DIAS BERNABE</v>
      </c>
      <c r="E740" s="79">
        <v>1008</v>
      </c>
      <c r="F740" s="70" t="str">
        <f>VLOOKUP($E740:$E$4969,'PLANO DE APLICAÇÃO'!$A$4:$B$1013,2,0)</f>
        <v>AUXILIAR DE LIMPEZA</v>
      </c>
      <c r="G740" s="71">
        <v>1</v>
      </c>
      <c r="H740" s="130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>Recursos humanos (5)</v>
      </c>
      <c r="I740" s="73">
        <v>350</v>
      </c>
      <c r="J740" s="74">
        <v>43788</v>
      </c>
      <c r="K740" s="78" t="s">
        <v>127</v>
      </c>
    </row>
    <row r="741" spans="1:11" s="131" customFormat="1" ht="41.25" customHeight="1" thickBot="1">
      <c r="A741" s="68">
        <v>43784</v>
      </c>
      <c r="B741" s="77" t="s">
        <v>139</v>
      </c>
      <c r="C741" s="175">
        <v>26257105862</v>
      </c>
      <c r="D741" s="69" t="str">
        <f>VLOOKUP($C740:$C$4969,$C$27:$D$4969,2,0)</f>
        <v>EDMA APARECIDA DIAS BERNABE</v>
      </c>
      <c r="E741" s="79">
        <v>1008</v>
      </c>
      <c r="F741" s="70" t="str">
        <f>VLOOKUP($E741:$E$4969,'PLANO DE APLICAÇÃO'!$A$4:$B$1013,2,0)</f>
        <v>AUXILIAR DE LIMPEZA</v>
      </c>
      <c r="G741" s="71">
        <v>1</v>
      </c>
      <c r="H741" s="130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>Recursos humanos (5)</v>
      </c>
      <c r="I741" s="73">
        <v>731.69</v>
      </c>
      <c r="J741" s="74">
        <v>43788</v>
      </c>
      <c r="K741" s="78" t="s">
        <v>127</v>
      </c>
    </row>
    <row r="742" spans="1:11" s="131" customFormat="1" ht="41.25" customHeight="1" thickBot="1">
      <c r="A742" s="68">
        <v>43784</v>
      </c>
      <c r="B742" s="77" t="s">
        <v>139</v>
      </c>
      <c r="C742" s="175">
        <v>21327926822</v>
      </c>
      <c r="D742" s="69" t="str">
        <f>VLOOKUP($C741:$C$4969,$C$27:$D$4969,2,0)</f>
        <v>ERICA DE PAULA SILVA CRISPIM</v>
      </c>
      <c r="E742" s="79">
        <v>1006</v>
      </c>
      <c r="F742" s="70" t="str">
        <f>VLOOKUP($E742:$E$4969,'PLANO DE APLICAÇÃO'!$A$4:$B$1013,2,0)</f>
        <v>CUIDADOR SOCIAL</v>
      </c>
      <c r="G742" s="71">
        <v>1</v>
      </c>
      <c r="H742" s="130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>Recursos humanos (5)</v>
      </c>
      <c r="I742" s="73">
        <v>490.78</v>
      </c>
      <c r="J742" s="74">
        <v>43788</v>
      </c>
      <c r="K742" s="78" t="s">
        <v>127</v>
      </c>
    </row>
    <row r="743" spans="1:11" s="131" customFormat="1" ht="41.25" customHeight="1" thickBot="1">
      <c r="A743" s="68">
        <v>43784</v>
      </c>
      <c r="B743" s="77" t="s">
        <v>139</v>
      </c>
      <c r="C743" s="175" t="s">
        <v>435</v>
      </c>
      <c r="D743" s="69" t="str">
        <f>VLOOKUP($C742:$C$4969,$C$27:$D$4969,2,0)</f>
        <v>FERNANDA LEITE COELHO</v>
      </c>
      <c r="E743" s="79">
        <v>1001</v>
      </c>
      <c r="F743" s="70" t="str">
        <f>VLOOKUP($E743:$E$4969,'PLANO DE APLICAÇÃO'!$A$4:$B$1013,2,0)</f>
        <v>COORDENADOR TÉCNICO</v>
      </c>
      <c r="G743" s="71">
        <v>1</v>
      </c>
      <c r="H743" s="130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>Recursos humanos (5)</v>
      </c>
      <c r="I743" s="73">
        <v>1036.3</v>
      </c>
      <c r="J743" s="74">
        <v>43788</v>
      </c>
      <c r="K743" s="78" t="s">
        <v>127</v>
      </c>
    </row>
    <row r="744" spans="1:11" s="131" customFormat="1" ht="41.25" customHeight="1" thickBot="1">
      <c r="A744" s="68">
        <v>43784</v>
      </c>
      <c r="B744" s="77" t="s">
        <v>139</v>
      </c>
      <c r="C744" s="175">
        <v>27257770549</v>
      </c>
      <c r="D744" s="69" t="str">
        <f>VLOOKUP($C743:$C$4969,$C$27:$D$4969,2,0)</f>
        <v>GILSON MOREIRA</v>
      </c>
      <c r="E744" s="79">
        <v>1008</v>
      </c>
      <c r="F744" s="70" t="str">
        <f>VLOOKUP($E744:$E$4969,'PLANO DE APLICAÇÃO'!$A$4:$B$1013,2,0)</f>
        <v>AUXILIAR DE LIMPEZA</v>
      </c>
      <c r="G744" s="71">
        <v>1</v>
      </c>
      <c r="H744" s="130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>Recursos humanos (5)</v>
      </c>
      <c r="I744" s="73">
        <v>731.69</v>
      </c>
      <c r="J744" s="74">
        <v>43788</v>
      </c>
      <c r="K744" s="78" t="s">
        <v>127</v>
      </c>
    </row>
    <row r="745" spans="1:11" s="131" customFormat="1" ht="41.25" customHeight="1" thickBot="1">
      <c r="A745" s="68">
        <v>43784</v>
      </c>
      <c r="B745" s="77" t="s">
        <v>139</v>
      </c>
      <c r="C745" s="175">
        <v>999781561</v>
      </c>
      <c r="D745" s="69" t="str">
        <f>VLOOKUP($C744:$C$4969,$C$27:$D$4969,2,0)</f>
        <v>GENI MARIA DIAS FURTADO</v>
      </c>
      <c r="E745" s="79">
        <v>1006</v>
      </c>
      <c r="F745" s="70" t="str">
        <f>VLOOKUP($E745:$E$4969,'PLANO DE APLICAÇÃO'!$A$4:$B$1013,2,0)</f>
        <v>CUIDADOR SOCIAL</v>
      </c>
      <c r="G745" s="71">
        <v>1</v>
      </c>
      <c r="H745" s="130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>Recursos humanos (5)</v>
      </c>
      <c r="I745" s="73">
        <v>731.48</v>
      </c>
      <c r="J745" s="74">
        <v>43788</v>
      </c>
      <c r="K745" s="78" t="s">
        <v>127</v>
      </c>
    </row>
    <row r="746" spans="1:11" s="131" customFormat="1" ht="41.25" customHeight="1" thickBot="1">
      <c r="A746" s="68">
        <v>43784</v>
      </c>
      <c r="B746" s="77" t="s">
        <v>139</v>
      </c>
      <c r="C746" s="175">
        <v>39284491843</v>
      </c>
      <c r="D746" s="69" t="str">
        <f>VLOOKUP($C745:$C$4969,$C$27:$D$4969,2,0)</f>
        <v>LARAIANI APARECIDA DE SOUZA BALAZS</v>
      </c>
      <c r="E746" s="79">
        <v>1006</v>
      </c>
      <c r="F746" s="70" t="str">
        <f>VLOOKUP($E746:$E$4969,'PLANO DE APLICAÇÃO'!$A$4:$B$1013,2,0)</f>
        <v>CUIDADOR SOCIAL</v>
      </c>
      <c r="G746" s="71">
        <v>1</v>
      </c>
      <c r="H746" s="130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>Recursos humanos (5)</v>
      </c>
      <c r="I746" s="73">
        <v>713.29</v>
      </c>
      <c r="J746" s="74">
        <v>43788</v>
      </c>
      <c r="K746" s="78" t="s">
        <v>127</v>
      </c>
    </row>
    <row r="747" spans="1:11" s="131" customFormat="1" ht="41.25" customHeight="1" thickBot="1">
      <c r="A747" s="68">
        <v>43784</v>
      </c>
      <c r="B747" s="77" t="s">
        <v>139</v>
      </c>
      <c r="C747" s="175">
        <v>42260454836</v>
      </c>
      <c r="D747" s="69" t="str">
        <f>VLOOKUP($C746:$C$4969,$C$27:$D$4969,2,0)</f>
        <v>LAURA CERVILHA DE FREITAS FERREIRA</v>
      </c>
      <c r="E747" s="79">
        <v>1004</v>
      </c>
      <c r="F747" s="70" t="str">
        <f>VLOOKUP($E747:$E$4969,'PLANO DE APLICAÇÃO'!$A$4:$B$1013,2,0)</f>
        <v>TERAPEUTA OCUPACIONAL</v>
      </c>
      <c r="G747" s="71">
        <v>1</v>
      </c>
      <c r="H747" s="130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>Recursos humanos (5)</v>
      </c>
      <c r="I747" s="73">
        <v>1303.56</v>
      </c>
      <c r="J747" s="74">
        <v>43788</v>
      </c>
      <c r="K747" s="78" t="s">
        <v>127</v>
      </c>
    </row>
    <row r="748" spans="1:11" s="131" customFormat="1" ht="41.25" customHeight="1" thickBot="1">
      <c r="A748" s="68">
        <v>43784</v>
      </c>
      <c r="B748" s="77" t="s">
        <v>139</v>
      </c>
      <c r="C748" s="175">
        <v>13881904867</v>
      </c>
      <c r="D748" s="69" t="str">
        <f>VLOOKUP($C747:$C$4969,$C$27:$D$4969,2,0)</f>
        <v>MARIA APARECIDA TAVEIRA CAU</v>
      </c>
      <c r="E748" s="79">
        <v>1007</v>
      </c>
      <c r="F748" s="70" t="str">
        <f>VLOOKUP($E748:$E$4969,'PLANO DE APLICAÇÃO'!$A$4:$B$1013,2,0)</f>
        <v>COZINHEIRA</v>
      </c>
      <c r="G748" s="71">
        <v>1</v>
      </c>
      <c r="H748" s="130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>Recursos humanos (5)</v>
      </c>
      <c r="I748" s="73">
        <v>150</v>
      </c>
      <c r="J748" s="74">
        <v>43788</v>
      </c>
      <c r="K748" s="78" t="s">
        <v>127</v>
      </c>
    </row>
    <row r="749" spans="1:11" s="131" customFormat="1" ht="41.25" customHeight="1" thickBot="1">
      <c r="A749" s="68">
        <v>43784</v>
      </c>
      <c r="B749" s="77" t="s">
        <v>139</v>
      </c>
      <c r="C749" s="175">
        <v>32219947882</v>
      </c>
      <c r="D749" s="69" t="str">
        <f>VLOOKUP($C748:$C$4969,$C$27:$D$4969,2,0)</f>
        <v>MARIANA CRISTINA ALVES</v>
      </c>
      <c r="E749" s="79">
        <v>1006</v>
      </c>
      <c r="F749" s="70" t="str">
        <f>VLOOKUP($E749:$E$4969,'PLANO DE APLICAÇÃO'!$A$4:$B$1013,2,0)</f>
        <v>CUIDADOR SOCIAL</v>
      </c>
      <c r="G749" s="71">
        <v>1</v>
      </c>
      <c r="H749" s="130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>Recursos humanos (5)</v>
      </c>
      <c r="I749" s="73">
        <v>490.78</v>
      </c>
      <c r="J749" s="74">
        <v>43788</v>
      </c>
      <c r="K749" s="78" t="s">
        <v>127</v>
      </c>
    </row>
    <row r="750" spans="1:11" s="131" customFormat="1" ht="41.25" customHeight="1" thickBot="1">
      <c r="A750" s="68">
        <v>43784</v>
      </c>
      <c r="B750" s="77" t="s">
        <v>139</v>
      </c>
      <c r="C750" s="175">
        <v>8166830850</v>
      </c>
      <c r="D750" s="69" t="str">
        <f>VLOOKUP($C749:$C$4969,$C$27:$D$4969,2,0)</f>
        <v>MARISA DE SOUSA CAMPOS BARBOSA</v>
      </c>
      <c r="E750" s="79">
        <v>1008</v>
      </c>
      <c r="F750" s="70" t="str">
        <f>VLOOKUP($E750:$E$4969,'PLANO DE APLICAÇÃO'!$A$4:$B$1013,2,0)</f>
        <v>AUXILIAR DE LIMPEZA</v>
      </c>
      <c r="G750" s="71">
        <v>1</v>
      </c>
      <c r="H750" s="130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>Recursos humanos (5)</v>
      </c>
      <c r="I750" s="73">
        <v>544.16</v>
      </c>
      <c r="J750" s="74">
        <v>43788</v>
      </c>
      <c r="K750" s="78" t="s">
        <v>127</v>
      </c>
    </row>
    <row r="751" spans="1:11" s="131" customFormat="1" ht="41.25" customHeight="1" thickBot="1">
      <c r="A751" s="68">
        <v>43784</v>
      </c>
      <c r="B751" s="77" t="s">
        <v>139</v>
      </c>
      <c r="C751" s="175">
        <v>5891067838</v>
      </c>
      <c r="D751" s="69" t="str">
        <f>VLOOKUP($C750:$C$4969,$C$27:$D$4969,2,0)</f>
        <v>MAURA GOMES MARTINIANO DE OLIVEIRA</v>
      </c>
      <c r="E751" s="79">
        <v>1002</v>
      </c>
      <c r="F751" s="70" t="str">
        <f>VLOOKUP($E751:$E$4969,'PLANO DE APLICAÇÃO'!$A$4:$B$1013,2,0)</f>
        <v>ASSISTENTE SOCIAL</v>
      </c>
      <c r="G751" s="71">
        <v>1</v>
      </c>
      <c r="H751" s="130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>Recursos humanos (5)</v>
      </c>
      <c r="I751" s="73">
        <v>1569.99</v>
      </c>
      <c r="J751" s="74">
        <v>43788</v>
      </c>
      <c r="K751" s="78" t="s">
        <v>127</v>
      </c>
    </row>
    <row r="752" spans="1:11" s="131" customFormat="1" ht="41.25" customHeight="1" thickBot="1">
      <c r="A752" s="68">
        <v>43784</v>
      </c>
      <c r="B752" s="77" t="s">
        <v>139</v>
      </c>
      <c r="C752" s="175">
        <v>98467212500</v>
      </c>
      <c r="D752" s="69" t="str">
        <f>VLOOKUP($C751:$C$4969,$C$27:$D$4969,2,0)</f>
        <v>MARIUZETE SANTANA GOMES LEONARDO</v>
      </c>
      <c r="E752" s="79">
        <v>1006</v>
      </c>
      <c r="F752" s="70" t="str">
        <f>VLOOKUP($E752:$E$4969,'PLANO DE APLICAÇÃO'!$A$4:$B$1013,2,0)</f>
        <v>CUIDADOR SOCIAL</v>
      </c>
      <c r="G752" s="71">
        <v>1</v>
      </c>
      <c r="H752" s="130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>Recursos humanos (5)</v>
      </c>
      <c r="I752" s="73">
        <v>490.78</v>
      </c>
      <c r="J752" s="74">
        <v>43788</v>
      </c>
      <c r="K752" s="78" t="s">
        <v>127</v>
      </c>
    </row>
    <row r="753" spans="1:11" s="131" customFormat="1" ht="41.25" customHeight="1" thickBot="1">
      <c r="A753" s="68">
        <v>43784</v>
      </c>
      <c r="B753" s="77" t="s">
        <v>139</v>
      </c>
      <c r="C753" s="175">
        <v>98467212500</v>
      </c>
      <c r="D753" s="69" t="str">
        <f>VLOOKUP($C752:$C$4969,$C$27:$D$4969,2,0)</f>
        <v>MARIUZETE SANTANA GOMES LEONARDO</v>
      </c>
      <c r="E753" s="79">
        <v>1006</v>
      </c>
      <c r="F753" s="70" t="str">
        <f>VLOOKUP($E753:$E$4969,'PLANO DE APLICAÇÃO'!$A$4:$B$1013,2,0)</f>
        <v>CUIDADOR SOCIAL</v>
      </c>
      <c r="G753" s="71">
        <v>1</v>
      </c>
      <c r="H753" s="130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>Recursos humanos (5)</v>
      </c>
      <c r="I753" s="73">
        <v>823.37</v>
      </c>
      <c r="J753" s="74">
        <v>43788</v>
      </c>
      <c r="K753" s="78" t="s">
        <v>127</v>
      </c>
    </row>
    <row r="754" spans="1:11" s="131" customFormat="1" ht="41.25" customHeight="1" thickBot="1">
      <c r="A754" s="68">
        <v>43796</v>
      </c>
      <c r="B754" s="174" t="s">
        <v>204</v>
      </c>
      <c r="C754" s="175">
        <v>98467212500</v>
      </c>
      <c r="D754" s="69" t="str">
        <f>VLOOKUP($C753:$C$4969,$C$27:$D$4969,2,0)</f>
        <v>MARIUZETE SANTANA GOMES LEONARDO</v>
      </c>
      <c r="E754" s="79">
        <v>1006</v>
      </c>
      <c r="F754" s="70" t="str">
        <f>VLOOKUP($E754:$E$4969,'PLANO DE APLICAÇÃO'!$A$4:$B$1013,2,0)</f>
        <v>CUIDADOR SOCIAL</v>
      </c>
      <c r="G754" s="71">
        <v>1</v>
      </c>
      <c r="H754" s="130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>Recursos humanos (5)</v>
      </c>
      <c r="I754" s="73">
        <v>991.65</v>
      </c>
      <c r="J754" s="74">
        <v>43788</v>
      </c>
      <c r="K754" s="78" t="s">
        <v>127</v>
      </c>
    </row>
    <row r="755" spans="1:11" s="131" customFormat="1" ht="41.25" customHeight="1" thickBot="1">
      <c r="A755" s="68">
        <v>43784</v>
      </c>
      <c r="B755" s="77" t="s">
        <v>139</v>
      </c>
      <c r="C755" s="175">
        <v>21268132829</v>
      </c>
      <c r="D755" s="69" t="str">
        <f>VLOOKUP($C754:$C$4969,$C$27:$D$4969,2,0)</f>
        <v>MIRIA RODRIGUES DE BRITO</v>
      </c>
      <c r="E755" s="79">
        <v>1006</v>
      </c>
      <c r="F755" s="70" t="str">
        <f>VLOOKUP($E755:$E$4969,'PLANO DE APLICAÇÃO'!$A$4:$B$1013,2,0)</f>
        <v>CUIDADOR SOCIAL</v>
      </c>
      <c r="G755" s="71">
        <v>1</v>
      </c>
      <c r="H755" s="130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>Recursos humanos (5)</v>
      </c>
      <c r="I755" s="73">
        <v>719.42</v>
      </c>
      <c r="J755" s="74">
        <v>43788</v>
      </c>
      <c r="K755" s="78" t="s">
        <v>127</v>
      </c>
    </row>
    <row r="756" spans="1:11" s="131" customFormat="1" ht="41.25" customHeight="1" thickBot="1">
      <c r="A756" s="68">
        <v>43784</v>
      </c>
      <c r="B756" s="77" t="s">
        <v>139</v>
      </c>
      <c r="C756" s="175">
        <v>21268132829</v>
      </c>
      <c r="D756" s="69" t="str">
        <f>VLOOKUP($C755:$C$4969,$C$27:$D$4969,2,0)</f>
        <v>MIRIA RODRIGUES DE BRITO</v>
      </c>
      <c r="E756" s="79">
        <v>1006</v>
      </c>
      <c r="F756" s="70" t="str">
        <f>VLOOKUP($E756:$E$4969,'PLANO DE APLICAÇÃO'!$A$4:$B$1013,2,0)</f>
        <v>CUIDADOR SOCIAL</v>
      </c>
      <c r="G756" s="71">
        <v>1</v>
      </c>
      <c r="H756" s="130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>Recursos humanos (5)</v>
      </c>
      <c r="I756" s="73">
        <v>490.78</v>
      </c>
      <c r="J756" s="74">
        <v>43788</v>
      </c>
      <c r="K756" s="78" t="s">
        <v>127</v>
      </c>
    </row>
    <row r="757" spans="1:11" s="131" customFormat="1" ht="41.25" customHeight="1" thickBot="1">
      <c r="A757" s="68">
        <v>43784</v>
      </c>
      <c r="B757" s="77" t="s">
        <v>139</v>
      </c>
      <c r="C757" s="175">
        <v>6014818871</v>
      </c>
      <c r="D757" s="69" t="str">
        <f>VLOOKUP($C756:$C$4969,$C$27:$D$4969,2,0)</f>
        <v>MARIA DE LOURDES DOS SANTOS</v>
      </c>
      <c r="E757" s="79">
        <v>1009</v>
      </c>
      <c r="F757" s="70" t="str">
        <f>VLOOKUP($E757:$E$4969,'PLANO DE APLICAÇÃO'!$A$4:$B$1013,2,0)</f>
        <v>LAVANDERIA</v>
      </c>
      <c r="G757" s="71">
        <v>1</v>
      </c>
      <c r="H757" s="130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>Recursos humanos (5)</v>
      </c>
      <c r="I757" s="73">
        <v>490.78</v>
      </c>
      <c r="J757" s="74">
        <v>43788</v>
      </c>
      <c r="K757" s="78" t="s">
        <v>127</v>
      </c>
    </row>
    <row r="758" spans="1:11" s="131" customFormat="1" ht="41.25" customHeight="1" thickBot="1">
      <c r="A758" s="68">
        <v>43784</v>
      </c>
      <c r="B758" s="77" t="s">
        <v>139</v>
      </c>
      <c r="C758" s="175">
        <v>6014818871</v>
      </c>
      <c r="D758" s="69" t="str">
        <f>VLOOKUP($C757:$C$4969,$C$27:$D$4969,2,0)</f>
        <v>MARIA DE LOURDES DOS SANTOS</v>
      </c>
      <c r="E758" s="79">
        <v>1009</v>
      </c>
      <c r="F758" s="70" t="str">
        <f>VLOOKUP($E758:$E$4969,'PLANO DE APLICAÇÃO'!$A$4:$B$1013,2,0)</f>
        <v>LAVANDERIA</v>
      </c>
      <c r="G758" s="71">
        <v>1</v>
      </c>
      <c r="H758" s="130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>Recursos humanos (5)</v>
      </c>
      <c r="I758" s="73">
        <v>725.56</v>
      </c>
      <c r="J758" s="74">
        <v>43788</v>
      </c>
      <c r="K758" s="78" t="s">
        <v>127</v>
      </c>
    </row>
    <row r="759" spans="1:11" s="131" customFormat="1" ht="41.25" customHeight="1" thickBot="1">
      <c r="A759" s="68">
        <v>43784</v>
      </c>
      <c r="B759" s="77" t="s">
        <v>139</v>
      </c>
      <c r="C759" s="175">
        <v>17538257845</v>
      </c>
      <c r="D759" s="69" t="str">
        <f>VLOOKUP($C758:$C$4969,$C$27:$D$4969,2,0)</f>
        <v>MARLI MENDONÇA</v>
      </c>
      <c r="E759" s="79">
        <v>1006</v>
      </c>
      <c r="F759" s="70" t="str">
        <f>VLOOKUP($E759:$E$4969,'PLANO DE APLICAÇÃO'!$A$4:$B$1013,2,0)</f>
        <v>CUIDADOR SOCIAL</v>
      </c>
      <c r="G759" s="71">
        <v>1</v>
      </c>
      <c r="H759" s="130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>Recursos humanos (5)</v>
      </c>
      <c r="I759" s="73">
        <v>490.78</v>
      </c>
      <c r="J759" s="74">
        <v>43788</v>
      </c>
      <c r="K759" s="78" t="s">
        <v>127</v>
      </c>
    </row>
    <row r="760" spans="1:11" s="131" customFormat="1" ht="41.25" customHeight="1" thickBot="1">
      <c r="A760" s="68">
        <v>43784</v>
      </c>
      <c r="B760" s="77" t="s">
        <v>139</v>
      </c>
      <c r="C760" s="175">
        <v>17538257845</v>
      </c>
      <c r="D760" s="69" t="str">
        <f>VLOOKUP($C759:$C$4969,$C$27:$D$4969,2,0)</f>
        <v>MARLI MENDONÇA</v>
      </c>
      <c r="E760" s="79">
        <v>1006</v>
      </c>
      <c r="F760" s="70" t="str">
        <f>VLOOKUP($E760:$E$4969,'PLANO DE APLICAÇÃO'!$A$4:$B$1013,2,0)</f>
        <v>CUIDADOR SOCIAL</v>
      </c>
      <c r="G760" s="71">
        <v>1</v>
      </c>
      <c r="H760" s="130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>Recursos humanos (5)</v>
      </c>
      <c r="I760" s="73">
        <v>720.17</v>
      </c>
      <c r="J760" s="74">
        <v>43788</v>
      </c>
      <c r="K760" s="78" t="s">
        <v>127</v>
      </c>
    </row>
    <row r="761" spans="1:11" s="131" customFormat="1" ht="41.25" customHeight="1" thickBot="1">
      <c r="A761" s="68">
        <v>43784</v>
      </c>
      <c r="B761" s="77" t="s">
        <v>139</v>
      </c>
      <c r="C761" s="175">
        <v>43065202859</v>
      </c>
      <c r="D761" s="69" t="str">
        <f>VLOOKUP($C760:$C$4969,$C$27:$D$4969,2,0)</f>
        <v>MARINA PONSE</v>
      </c>
      <c r="E761" s="79">
        <v>1003</v>
      </c>
      <c r="F761" s="70" t="str">
        <f>VLOOKUP($E761:$E$4969,'PLANO DE APLICAÇÃO'!$A$4:$B$1013,2,0)</f>
        <v>PSICÓLOGO</v>
      </c>
      <c r="G761" s="71">
        <v>1</v>
      </c>
      <c r="H761" s="130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>Recursos humanos (5)</v>
      </c>
      <c r="I761" s="73">
        <v>1327.19</v>
      </c>
      <c r="J761" s="74">
        <v>43788</v>
      </c>
      <c r="K761" s="78" t="s">
        <v>127</v>
      </c>
    </row>
    <row r="762" spans="1:11" s="131" customFormat="1" ht="41.25" customHeight="1" thickBot="1">
      <c r="A762" s="68">
        <v>43790</v>
      </c>
      <c r="B762" s="174" t="s">
        <v>204</v>
      </c>
      <c r="C762" s="175">
        <v>43065202859</v>
      </c>
      <c r="D762" s="69" t="str">
        <f>VLOOKUP($C761:$C$4969,$C$27:$D$4969,2,0)</f>
        <v>MARINA PONSE</v>
      </c>
      <c r="E762" s="79">
        <v>1003</v>
      </c>
      <c r="F762" s="70" t="str">
        <f>VLOOKUP($E762:$E$4969,'PLANO DE APLICAÇÃO'!$A$4:$B$1013,2,0)</f>
        <v>PSICÓLOGO</v>
      </c>
      <c r="G762" s="71">
        <v>1</v>
      </c>
      <c r="H762" s="130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>Recursos humanos (5)</v>
      </c>
      <c r="I762" s="73">
        <v>1085.3499999999999</v>
      </c>
      <c r="J762" s="74">
        <v>43788</v>
      </c>
      <c r="K762" s="78" t="s">
        <v>127</v>
      </c>
    </row>
    <row r="763" spans="1:11" s="131" customFormat="1" ht="41.25" customHeight="1" thickBot="1">
      <c r="A763" s="68">
        <v>43784</v>
      </c>
      <c r="B763" s="77" t="s">
        <v>139</v>
      </c>
      <c r="C763" s="76" t="s">
        <v>595</v>
      </c>
      <c r="D763" s="69" t="s">
        <v>498</v>
      </c>
      <c r="E763" s="79">
        <v>1006</v>
      </c>
      <c r="F763" s="70" t="str">
        <f>VLOOKUP($E763:$E$4969,'PLANO DE APLICAÇÃO'!$A$4:$B$1013,2,0)</f>
        <v>CUIDADOR SOCIAL</v>
      </c>
      <c r="G763" s="71">
        <v>1</v>
      </c>
      <c r="H763" s="130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>Recursos humanos (5)</v>
      </c>
      <c r="I763" s="73">
        <v>356.64</v>
      </c>
      <c r="J763" s="74">
        <v>43788</v>
      </c>
      <c r="K763" s="78" t="s">
        <v>127</v>
      </c>
    </row>
    <row r="764" spans="1:11" s="131" customFormat="1" ht="41.25" customHeight="1" thickBot="1">
      <c r="A764" s="68">
        <v>43784</v>
      </c>
      <c r="B764" s="77" t="s">
        <v>139</v>
      </c>
      <c r="C764" s="175">
        <v>4780767547</v>
      </c>
      <c r="D764" s="69" t="str">
        <f>VLOOKUP($C763:$C$4969,$C$27:$D$4969,2,0)</f>
        <v>ROSILENE CONCEIÇÃO DOS SANTOS</v>
      </c>
      <c r="E764" s="79">
        <v>1009</v>
      </c>
      <c r="F764" s="70" t="str">
        <f>VLOOKUP($E764:$E$4969,'PLANO DE APLICAÇÃO'!$A$4:$B$1013,2,0)</f>
        <v>LAVANDERIA</v>
      </c>
      <c r="G764" s="71">
        <v>1</v>
      </c>
      <c r="H764" s="130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>Recursos humanos (5)</v>
      </c>
      <c r="I764" s="73">
        <v>731.69</v>
      </c>
      <c r="J764" s="74">
        <v>43788</v>
      </c>
      <c r="K764" s="78" t="s">
        <v>127</v>
      </c>
    </row>
    <row r="765" spans="1:11" s="131" customFormat="1" ht="41.25" customHeight="1" thickBot="1">
      <c r="A765" s="68">
        <v>43784</v>
      </c>
      <c r="B765" s="77" t="s">
        <v>139</v>
      </c>
      <c r="C765" s="175">
        <v>31023160854</v>
      </c>
      <c r="D765" s="69" t="str">
        <f>VLOOKUP($C764:$C$4969,$C$27:$D$4969,2,0)</f>
        <v>TATIANA IZABEL RANGEL THEODORO</v>
      </c>
      <c r="E765" s="79">
        <v>1006</v>
      </c>
      <c r="F765" s="70" t="str">
        <f>VLOOKUP($E765:$E$4969,'PLANO DE APLICAÇÃO'!$A$4:$B$1013,2,0)</f>
        <v>CUIDADOR SOCIAL</v>
      </c>
      <c r="G765" s="71">
        <v>1</v>
      </c>
      <c r="H765" s="130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>Recursos humanos (5)</v>
      </c>
      <c r="I765" s="73">
        <v>490.78</v>
      </c>
      <c r="J765" s="74">
        <v>43788</v>
      </c>
      <c r="K765" s="78" t="s">
        <v>127</v>
      </c>
    </row>
    <row r="766" spans="1:11" s="131" customFormat="1" ht="41.25" customHeight="1" thickBot="1">
      <c r="A766" s="68">
        <v>43784</v>
      </c>
      <c r="B766" s="77" t="s">
        <v>139</v>
      </c>
      <c r="C766" s="175">
        <v>31023160854</v>
      </c>
      <c r="D766" s="69" t="str">
        <f>VLOOKUP($C765:$C$4969,$C$27:$D$4969,2,0)</f>
        <v>TATIANA IZABEL RANGEL THEODORO</v>
      </c>
      <c r="E766" s="79">
        <v>1006</v>
      </c>
      <c r="F766" s="70" t="str">
        <f>VLOOKUP($E766:$E$4969,'PLANO DE APLICAÇÃO'!$A$4:$B$1013,2,0)</f>
        <v>CUIDADOR SOCIAL</v>
      </c>
      <c r="G766" s="71">
        <v>1</v>
      </c>
      <c r="H766" s="130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>Recursos humanos (5)</v>
      </c>
      <c r="I766" s="73">
        <v>734.81</v>
      </c>
      <c r="J766" s="74">
        <v>43788</v>
      </c>
      <c r="K766" s="78" t="s">
        <v>127</v>
      </c>
    </row>
    <row r="767" spans="1:11" s="131" customFormat="1" ht="41.25" customHeight="1" thickBot="1">
      <c r="A767" s="68">
        <v>43798</v>
      </c>
      <c r="B767" s="77" t="s">
        <v>566</v>
      </c>
      <c r="C767" s="76" t="s">
        <v>564</v>
      </c>
      <c r="D767" s="69" t="s">
        <v>565</v>
      </c>
      <c r="E767" s="79">
        <v>3008</v>
      </c>
      <c r="F767" s="70" t="str">
        <f>VLOOKUP($E767:$E$4969,'PLANO DE APLICAÇÃO'!$A$4:$B$1013,2,0)</f>
        <v>MANUTENÇÃO E REPAROS</v>
      </c>
      <c r="G767" s="71">
        <v>8</v>
      </c>
      <c r="H767" s="130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>Outros serviços de terceiros</v>
      </c>
      <c r="I767" s="73">
        <v>400</v>
      </c>
      <c r="J767" s="74">
        <v>43788</v>
      </c>
      <c r="K767" s="78" t="s">
        <v>127</v>
      </c>
    </row>
    <row r="768" spans="1:11" s="131" customFormat="1" ht="41.25" customHeight="1" thickBot="1">
      <c r="A768" s="68">
        <v>43762</v>
      </c>
      <c r="B768" s="77" t="s">
        <v>568</v>
      </c>
      <c r="C768" s="175">
        <v>74298134000177</v>
      </c>
      <c r="D768" s="69" t="str">
        <f>VLOOKUP($C767:$C$4969,$C$27:$D$4969,2,0)</f>
        <v>ATTIVA COM. DE PROD. LIMPEZA E DESCARTAVEIS LTDA EPP</v>
      </c>
      <c r="E768" s="79">
        <v>4002</v>
      </c>
      <c r="F768" s="70" t="str">
        <f>VLOOKUP($E768:$E$4969,'PLANO DE APLICAÇÃO'!$A$4:$B$1013,2,0)</f>
        <v>MATERIAL DE LIMPEZA E HIGIÊNE PESSOAL</v>
      </c>
      <c r="G768" s="71">
        <v>6</v>
      </c>
      <c r="H768" s="130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>Outros materiais de consumo</v>
      </c>
      <c r="I768" s="73">
        <v>1627.54</v>
      </c>
      <c r="J768" s="74">
        <v>43788</v>
      </c>
      <c r="K768" s="78" t="s">
        <v>567</v>
      </c>
    </row>
    <row r="769" spans="1:11" s="131" customFormat="1" ht="41.25" customHeight="1" thickBot="1">
      <c r="A769" s="68">
        <v>43770</v>
      </c>
      <c r="B769" s="77" t="s">
        <v>570</v>
      </c>
      <c r="C769" s="175">
        <v>10673394000100</v>
      </c>
      <c r="D769" s="69" t="str">
        <f>VLOOKUP($C768:$C$4969,$C$27:$D$4969,2,0)</f>
        <v>SYSPRODATA SISTEMA DE PROCESSAMENTO LTDA ME</v>
      </c>
      <c r="E769" s="79">
        <v>2002</v>
      </c>
      <c r="F769" s="70" t="str">
        <f>VLOOKUP($E769:$E$4969,'PLANO DE APLICAÇÃO'!$A$4:$B$1013,2,0)</f>
        <v>VALE ALIMENTAÇÃO</v>
      </c>
      <c r="G769" s="71">
        <v>1</v>
      </c>
      <c r="H769" s="130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>Recursos humanos (5)</v>
      </c>
      <c r="I769" s="73">
        <v>8291</v>
      </c>
      <c r="J769" s="74">
        <v>43788</v>
      </c>
      <c r="K769" s="78" t="s">
        <v>579</v>
      </c>
    </row>
    <row r="770" spans="1:11" s="131" customFormat="1" ht="41.25" customHeight="1" thickBot="1">
      <c r="A770" s="68">
        <v>43774</v>
      </c>
      <c r="B770" s="77" t="s">
        <v>580</v>
      </c>
      <c r="C770" s="175">
        <v>7872399000301</v>
      </c>
      <c r="D770" s="69" t="s">
        <v>175</v>
      </c>
      <c r="E770" s="79">
        <v>4001</v>
      </c>
      <c r="F770" s="70" t="s">
        <v>96</v>
      </c>
      <c r="G770" s="71">
        <v>5</v>
      </c>
      <c r="H770" s="130" t="s">
        <v>379</v>
      </c>
      <c r="I770" s="73">
        <v>1367.93</v>
      </c>
      <c r="J770" s="74">
        <v>43788</v>
      </c>
      <c r="K770" s="78" t="s">
        <v>569</v>
      </c>
    </row>
    <row r="771" spans="1:11" s="131" customFormat="1" ht="41.25" customHeight="1" thickBot="1">
      <c r="A771" s="68">
        <v>43777</v>
      </c>
      <c r="B771" s="77" t="s">
        <v>571</v>
      </c>
      <c r="C771" s="175">
        <v>4946908000143</v>
      </c>
      <c r="D771" s="69" t="str">
        <f>VLOOKUP($C770:$C$4969,$C$27:$D$4969,2,0)</f>
        <v>TECNOLOGICA IND. COM. DE PEÇAS E EQUIPAMENTOS IND. LTDA EPP</v>
      </c>
      <c r="E771" s="79">
        <v>3008</v>
      </c>
      <c r="F771" s="70" t="str">
        <f>VLOOKUP($E771:$E$4969,'PLANO DE APLICAÇÃO'!$A$4:$B$1013,2,0)</f>
        <v>MANUTENÇÃO E REPAROS</v>
      </c>
      <c r="G771" s="71">
        <v>8</v>
      </c>
      <c r="H771" s="130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>Outros serviços de terceiros</v>
      </c>
      <c r="I771" s="73">
        <v>662.5</v>
      </c>
      <c r="J771" s="74">
        <v>43788</v>
      </c>
      <c r="K771" s="78" t="s">
        <v>572</v>
      </c>
    </row>
    <row r="772" spans="1:11" s="131" customFormat="1" ht="41.25" customHeight="1" thickBot="1">
      <c r="A772" s="68">
        <v>43775</v>
      </c>
      <c r="B772" s="77" t="s">
        <v>574</v>
      </c>
      <c r="C772" s="175">
        <v>7314929000134</v>
      </c>
      <c r="D772" s="69" t="str">
        <f>VLOOKUP($C771:$C$4969,$C$27:$D$4969,2,0)</f>
        <v>C.AM BALDIN EPP</v>
      </c>
      <c r="E772" s="79">
        <v>4002</v>
      </c>
      <c r="F772" s="70" t="str">
        <f>VLOOKUP($E772:$E$4969,'PLANO DE APLICAÇÃO'!$A$4:$B$1013,2,0)</f>
        <v>MATERIAL DE LIMPEZA E HIGIÊNE PESSOAL</v>
      </c>
      <c r="G772" s="71">
        <v>6</v>
      </c>
      <c r="H772" s="130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>Outros materiais de consumo</v>
      </c>
      <c r="I772" s="73">
        <v>1385.85</v>
      </c>
      <c r="J772" s="74">
        <v>43788</v>
      </c>
      <c r="K772" s="78" t="s">
        <v>575</v>
      </c>
    </row>
    <row r="773" spans="1:11" s="131" customFormat="1" ht="41.25" customHeight="1" thickBot="1">
      <c r="A773" s="68">
        <v>43777</v>
      </c>
      <c r="B773" s="77" t="s">
        <v>576</v>
      </c>
      <c r="C773" s="175">
        <v>9382434000178</v>
      </c>
      <c r="D773" s="69" t="s">
        <v>180</v>
      </c>
      <c r="E773" s="79">
        <v>4007</v>
      </c>
      <c r="F773" s="70" t="str">
        <f>VLOOKUP($E773:$E$4969,'PLANO DE APLICAÇÃO'!$A$4:$B$1013,2,0)</f>
        <v>COMBUSTIVEIS E LUBRIFICANTES AUTOMOTIVOS</v>
      </c>
      <c r="G773" s="71">
        <v>12</v>
      </c>
      <c r="H773" s="130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>Combustível</v>
      </c>
      <c r="I773" s="73">
        <v>541.78</v>
      </c>
      <c r="J773" s="74">
        <v>43788</v>
      </c>
      <c r="K773" s="78" t="s">
        <v>573</v>
      </c>
    </row>
    <row r="774" spans="1:11" s="131" customFormat="1" ht="41.25" customHeight="1" thickBot="1">
      <c r="A774" s="68">
        <v>43779</v>
      </c>
      <c r="B774" s="77" t="s">
        <v>577</v>
      </c>
      <c r="C774" s="175">
        <v>24896425001918</v>
      </c>
      <c r="D774" s="69" t="s">
        <v>225</v>
      </c>
      <c r="E774" s="79">
        <v>4001</v>
      </c>
      <c r="F774" s="70" t="str">
        <f>VLOOKUP($E774:$E$4969,'PLANO DE APLICAÇÃO'!$A$4:$B$1013,2,0)</f>
        <v>GÊNEROS ALIMENTÍCIOS</v>
      </c>
      <c r="G774" s="71">
        <v>5</v>
      </c>
      <c r="H774" s="130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>Gêneros alimentícios</v>
      </c>
      <c r="I774" s="73">
        <v>1421.42</v>
      </c>
      <c r="J774" s="74">
        <v>43788</v>
      </c>
      <c r="K774" s="78" t="s">
        <v>578</v>
      </c>
    </row>
    <row r="775" spans="1:11" s="131" customFormat="1" ht="41.25" customHeight="1" thickBot="1">
      <c r="A775" s="68">
        <v>43773</v>
      </c>
      <c r="B775" s="77" t="s">
        <v>176</v>
      </c>
      <c r="C775" s="175">
        <v>40432544000147</v>
      </c>
      <c r="D775" s="69" t="s">
        <v>447</v>
      </c>
      <c r="E775" s="79">
        <v>3003</v>
      </c>
      <c r="F775" s="70" t="str">
        <f>VLOOKUP($E775:$E$4969,'PLANO DE APLICAÇÃO'!$A$4:$B$1013,2,0)</f>
        <v>TELEFONE/INTERNET</v>
      </c>
      <c r="G775" s="71">
        <v>11</v>
      </c>
      <c r="H775" s="130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>Utilidades públicas (7)</v>
      </c>
      <c r="I775" s="73">
        <v>41.93</v>
      </c>
      <c r="J775" s="74">
        <v>43788</v>
      </c>
      <c r="K775" s="78" t="s">
        <v>581</v>
      </c>
    </row>
    <row r="776" spans="1:11" s="131" customFormat="1" ht="41.25" customHeight="1" thickBot="1">
      <c r="A776" s="68">
        <v>43770</v>
      </c>
      <c r="B776" s="77" t="s">
        <v>583</v>
      </c>
      <c r="C776" s="175">
        <v>3508406000178</v>
      </c>
      <c r="D776" s="69" t="str">
        <f>VLOOKUP($C775:$C$4969,$C$27:$D$4969,2,0)</f>
        <v>M.M PAPELARIA DE FRANCA LTDA ME</v>
      </c>
      <c r="E776" s="79">
        <v>4003</v>
      </c>
      <c r="F776" s="70" t="str">
        <f>VLOOKUP($E776:$E$4969,'PLANO DE APLICAÇÃO'!$A$4:$B$1013,2,0)</f>
        <v>MATERIAL EDUCATIVO/PEDAGÓGICO/DIDÁTICO/EXPEDIENTE</v>
      </c>
      <c r="G776" s="71">
        <v>6</v>
      </c>
      <c r="H776" s="130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>Outros materiais de consumo</v>
      </c>
      <c r="I776" s="73">
        <v>341</v>
      </c>
      <c r="J776" s="74">
        <v>43788</v>
      </c>
      <c r="K776" s="78" t="s">
        <v>582</v>
      </c>
    </row>
    <row r="777" spans="1:11" s="131" customFormat="1" ht="41.25" customHeight="1" thickBot="1">
      <c r="A777" s="68">
        <v>43769</v>
      </c>
      <c r="B777" s="77" t="s">
        <v>176</v>
      </c>
      <c r="C777" s="175">
        <v>40432544000147</v>
      </c>
      <c r="D777" s="69" t="s">
        <v>447</v>
      </c>
      <c r="E777" s="79">
        <v>3003</v>
      </c>
      <c r="F777" s="70" t="str">
        <f>VLOOKUP($E777:$E$4969,'PLANO DE APLICAÇÃO'!$A$4:$B$1013,2,0)</f>
        <v>TELEFONE/INTERNET</v>
      </c>
      <c r="G777" s="71">
        <v>11</v>
      </c>
      <c r="H777" s="130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>Utilidades públicas (7)</v>
      </c>
      <c r="I777" s="73">
        <v>351.24</v>
      </c>
      <c r="J777" s="74">
        <v>43788</v>
      </c>
      <c r="K777" s="78" t="s">
        <v>127</v>
      </c>
    </row>
    <row r="778" spans="1:11" s="131" customFormat="1" ht="41.25" customHeight="1" thickBot="1">
      <c r="A778" s="68">
        <v>43783</v>
      </c>
      <c r="B778" s="77" t="s">
        <v>584</v>
      </c>
      <c r="C778" s="175">
        <v>74258039000140</v>
      </c>
      <c r="D778" s="69" t="str">
        <f>VLOOKUP($C777:$C$4969,$C$27:$D$4969,2,0)</f>
        <v>FRANGAZ COMERCIAL EIRELI</v>
      </c>
      <c r="E778" s="79">
        <v>4006</v>
      </c>
      <c r="F778" s="70" t="str">
        <f>VLOOKUP($E778:$E$4969,'PLANO DE APLICAÇÃO'!$A$4:$B$1013,2,0)</f>
        <v xml:space="preserve">GÁS </v>
      </c>
      <c r="G778" s="71">
        <v>11</v>
      </c>
      <c r="H778" s="130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>Utilidades públicas (7)</v>
      </c>
      <c r="I778" s="73">
        <v>940</v>
      </c>
      <c r="J778" s="74">
        <v>43788</v>
      </c>
      <c r="K778" s="78" t="s">
        <v>585</v>
      </c>
    </row>
    <row r="779" spans="1:11" s="131" customFormat="1" ht="41.25" customHeight="1" thickBot="1">
      <c r="A779" s="68">
        <v>43782</v>
      </c>
      <c r="B779" s="77" t="s">
        <v>586</v>
      </c>
      <c r="C779" s="175">
        <v>33050196000188</v>
      </c>
      <c r="D779" s="69" t="str">
        <f>VLOOKUP($C778:$C$4969,$C$27:$D$4969,2,0)</f>
        <v>CPFL</v>
      </c>
      <c r="E779" s="79">
        <v>3001</v>
      </c>
      <c r="F779" s="70" t="str">
        <f>VLOOKUP($E779:$E$4969,'PLANO DE APLICAÇÃO'!$A$4:$B$1013,2,0)</f>
        <v>ENERGIA ELÉTRICA</v>
      </c>
      <c r="G779" s="71">
        <v>11</v>
      </c>
      <c r="H779" s="130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>Utilidades públicas (7)</v>
      </c>
      <c r="I779" s="73">
        <v>3548.61</v>
      </c>
      <c r="J779" s="74">
        <v>43788</v>
      </c>
      <c r="K779" s="78" t="s">
        <v>127</v>
      </c>
    </row>
    <row r="780" spans="1:11" s="131" customFormat="1" ht="41.25" customHeight="1" thickBot="1">
      <c r="A780" s="68">
        <v>43783</v>
      </c>
      <c r="B780" s="77" t="s">
        <v>588</v>
      </c>
      <c r="C780" s="76" t="s">
        <v>587</v>
      </c>
      <c r="D780" s="69" t="s">
        <v>291</v>
      </c>
      <c r="E780" s="79">
        <v>3004</v>
      </c>
      <c r="F780" s="70" t="str">
        <f>VLOOKUP($E780:$E$4969,'PLANO DE APLICAÇÃO'!$A$4:$B$1013,2,0)</f>
        <v>SEGUROS</v>
      </c>
      <c r="G780" s="71">
        <v>16</v>
      </c>
      <c r="H780" s="130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>Outras despesas</v>
      </c>
      <c r="I780" s="73">
        <v>515.20000000000005</v>
      </c>
      <c r="J780" s="74">
        <v>43788</v>
      </c>
      <c r="K780" s="78" t="s">
        <v>589</v>
      </c>
    </row>
    <row r="781" spans="1:11" s="131" customFormat="1" ht="41.25" customHeight="1" thickBot="1">
      <c r="A781" s="68">
        <v>43799</v>
      </c>
      <c r="B781" s="77" t="s">
        <v>212</v>
      </c>
      <c r="C781" s="175" t="s">
        <v>167</v>
      </c>
      <c r="D781" s="69" t="s">
        <v>213</v>
      </c>
      <c r="E781" s="79">
        <v>1011</v>
      </c>
      <c r="F781" s="70" t="str">
        <f>VLOOKUP($E781:$E$4969,'PLANO DE APLICAÇÃO'!$A$4:$B$1013,2,0)</f>
        <v xml:space="preserve">ENCARGOS GERAIS </v>
      </c>
      <c r="G781" s="71">
        <v>1</v>
      </c>
      <c r="H781" s="130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>Recursos humanos (5)</v>
      </c>
      <c r="I781" s="73">
        <v>339.02</v>
      </c>
      <c r="J781" s="74">
        <v>43788</v>
      </c>
      <c r="K781" s="78" t="s">
        <v>590</v>
      </c>
    </row>
    <row r="782" spans="1:11" s="131" customFormat="1" ht="41.25" customHeight="1" thickBot="1">
      <c r="A782" s="68">
        <v>43799</v>
      </c>
      <c r="B782" s="77" t="s">
        <v>212</v>
      </c>
      <c r="C782" s="175" t="s">
        <v>167</v>
      </c>
      <c r="D782" s="69" t="s">
        <v>213</v>
      </c>
      <c r="E782" s="79">
        <v>1011</v>
      </c>
      <c r="F782" s="70" t="str">
        <f>VLOOKUP($E782:$E$4969,'PLANO DE APLICAÇÃO'!$A$4:$B$1013,2,0)</f>
        <v xml:space="preserve">ENCARGOS GERAIS </v>
      </c>
      <c r="G782" s="71">
        <v>1</v>
      </c>
      <c r="H782" s="130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>Recursos humanos (5)</v>
      </c>
      <c r="I782" s="73">
        <v>808.85</v>
      </c>
      <c r="J782" s="74">
        <v>43788</v>
      </c>
      <c r="K782" s="78" t="s">
        <v>591</v>
      </c>
    </row>
    <row r="783" spans="1:11" s="131" customFormat="1" ht="41.25" customHeight="1" thickBot="1">
      <c r="A783" s="68">
        <v>43799</v>
      </c>
      <c r="B783" s="77" t="s">
        <v>139</v>
      </c>
      <c r="C783" s="184">
        <v>35178367880</v>
      </c>
      <c r="D783" s="69" t="str">
        <f>VLOOKUP($C782:$C$4969,$C$27:$D$4969,2,0)</f>
        <v>ADRIANA FERREIRA DA SILVA</v>
      </c>
      <c r="E783" s="79">
        <v>1006</v>
      </c>
      <c r="F783" s="70" t="str">
        <f>VLOOKUP($E783:$E$4969,'PLANO DE APLICAÇÃO'!$A$4:$B$1013,2,0)</f>
        <v>CUIDADOR SOCIAL</v>
      </c>
      <c r="G783" s="71">
        <v>1</v>
      </c>
      <c r="H783" s="130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>Recursos humanos (5)</v>
      </c>
      <c r="I783" s="73">
        <v>821.67</v>
      </c>
      <c r="J783" s="74">
        <v>43805</v>
      </c>
      <c r="K783" s="78" t="s">
        <v>127</v>
      </c>
    </row>
    <row r="784" spans="1:11" s="131" customFormat="1" ht="41.25" customHeight="1" thickBot="1">
      <c r="A784" s="68">
        <v>43799</v>
      </c>
      <c r="B784" s="77" t="s">
        <v>139</v>
      </c>
      <c r="C784" s="175">
        <v>3508810577</v>
      </c>
      <c r="D784" s="69" t="str">
        <f>VLOOKUP($C783:$C$4969,$C$27:$D$4969,2,0)</f>
        <v>ANA PAULA MACHADO DOS SANTOS</v>
      </c>
      <c r="E784" s="79">
        <v>1006</v>
      </c>
      <c r="F784" s="70" t="str">
        <f>VLOOKUP($E784:$E$4969,'PLANO DE APLICAÇÃO'!$A$4:$B$1013,2,0)</f>
        <v>CUIDADOR SOCIAL</v>
      </c>
      <c r="G784" s="71">
        <v>1</v>
      </c>
      <c r="H784" s="130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>Recursos humanos (5)</v>
      </c>
      <c r="I784" s="73">
        <v>944.06</v>
      </c>
      <c r="J784" s="74">
        <v>43805</v>
      </c>
      <c r="K784" s="78" t="s">
        <v>127</v>
      </c>
    </row>
    <row r="785" spans="1:11" s="131" customFormat="1" ht="41.25" customHeight="1" thickBot="1">
      <c r="A785" s="68">
        <v>43799</v>
      </c>
      <c r="B785" s="77" t="s">
        <v>139</v>
      </c>
      <c r="C785" s="184">
        <v>31137795883</v>
      </c>
      <c r="D785" s="69" t="str">
        <f>VLOOKUP($C784:$C$4969,$C$27:$D$4969,2,0)</f>
        <v>ANA PAULA MARCOLINO</v>
      </c>
      <c r="E785" s="79">
        <v>1006</v>
      </c>
      <c r="F785" s="70" t="str">
        <f>VLOOKUP($E785:$E$4969,'PLANO DE APLICAÇÃO'!$A$4:$B$1013,2,0)</f>
        <v>CUIDADOR SOCIAL</v>
      </c>
      <c r="G785" s="71">
        <v>1</v>
      </c>
      <c r="H785" s="130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>Recursos humanos (5)</v>
      </c>
      <c r="I785" s="73">
        <v>1250.1199999999999</v>
      </c>
      <c r="J785" s="74">
        <v>43805</v>
      </c>
      <c r="K785" s="78" t="s">
        <v>127</v>
      </c>
    </row>
    <row r="786" spans="1:11" s="131" customFormat="1" ht="41.25" customHeight="1" thickBot="1">
      <c r="A786" s="68">
        <v>43799</v>
      </c>
      <c r="B786" s="77" t="s">
        <v>139</v>
      </c>
      <c r="C786" s="175">
        <v>4115424516</v>
      </c>
      <c r="D786" s="69" t="str">
        <f>VLOOKUP($C785:$C$4969,$C$27:$D$4969,2,0)</f>
        <v>ANA ZELIA SANTOS SILVA</v>
      </c>
      <c r="E786" s="79">
        <v>1008</v>
      </c>
      <c r="F786" s="70" t="str">
        <f>VLOOKUP($E786:$E$4969,'PLANO DE APLICAÇÃO'!$A$4:$B$1013,2,0)</f>
        <v>AUXILIAR DE LIMPEZA</v>
      </c>
      <c r="G786" s="71">
        <v>1</v>
      </c>
      <c r="H786" s="130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>Recursos humanos (5)</v>
      </c>
      <c r="I786" s="73">
        <v>1323.74</v>
      </c>
      <c r="J786" s="74">
        <v>43805</v>
      </c>
      <c r="K786" s="78" t="s">
        <v>127</v>
      </c>
    </row>
    <row r="787" spans="1:11" s="131" customFormat="1" ht="41.25" customHeight="1" thickBot="1">
      <c r="A787" s="68">
        <v>43799</v>
      </c>
      <c r="B787" s="77" t="s">
        <v>139</v>
      </c>
      <c r="C787" s="175">
        <v>33313773842</v>
      </c>
      <c r="D787" s="69" t="str">
        <f>VLOOKUP($C786:$C$4969,$C$27:$D$4969,2,0)</f>
        <v>CARLA MARIA ALVARENGA</v>
      </c>
      <c r="E787" s="79">
        <v>1005</v>
      </c>
      <c r="F787" s="70" t="str">
        <f>VLOOKUP($E787:$E$4969,'PLANO DE APLICAÇÃO'!$A$4:$B$1013,2,0)</f>
        <v>AUXILIAR ADMINISTRATIVO</v>
      </c>
      <c r="G787" s="71">
        <v>1</v>
      </c>
      <c r="H787" s="130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>Recursos humanos (5)</v>
      </c>
      <c r="I787" s="73">
        <v>1546.5</v>
      </c>
      <c r="J787" s="74">
        <v>43805</v>
      </c>
      <c r="K787" s="78" t="s">
        <v>127</v>
      </c>
    </row>
    <row r="788" spans="1:11" s="131" customFormat="1" ht="41.25" customHeight="1" thickBot="1">
      <c r="A788" s="68">
        <v>43799</v>
      </c>
      <c r="B788" s="77" t="s">
        <v>139</v>
      </c>
      <c r="C788" s="175">
        <v>34222681890</v>
      </c>
      <c r="D788" s="69" t="str">
        <f>VLOOKUP($C787:$C$4969,$C$27:$D$4969,2,0)</f>
        <v>DARCIELA KAIZER</v>
      </c>
      <c r="E788" s="79">
        <v>1006</v>
      </c>
      <c r="F788" s="70" t="str">
        <f>VLOOKUP($E788:$E$4969,'PLANO DE APLICAÇÃO'!$A$4:$B$1013,2,0)</f>
        <v>CUIDADOR SOCIAL</v>
      </c>
      <c r="G788" s="71">
        <v>1</v>
      </c>
      <c r="H788" s="130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>Recursos humanos (5)</v>
      </c>
      <c r="I788" s="73">
        <v>821.67</v>
      </c>
      <c r="J788" s="74">
        <v>43805</v>
      </c>
      <c r="K788" s="78" t="s">
        <v>127</v>
      </c>
    </row>
    <row r="789" spans="1:11" s="131" customFormat="1" ht="41.25" customHeight="1" thickBot="1">
      <c r="A789" s="68">
        <v>43799</v>
      </c>
      <c r="B789" s="77" t="s">
        <v>139</v>
      </c>
      <c r="C789" s="175">
        <v>19829531600</v>
      </c>
      <c r="D789" s="69" t="str">
        <f>VLOOKUP($C788:$C$4969,$C$27:$D$4969,2,0)</f>
        <v>DONIZETE PATROCINIO DA COSTA</v>
      </c>
      <c r="E789" s="79">
        <v>1010</v>
      </c>
      <c r="F789" s="70" t="str">
        <f>VLOOKUP($E789:$E$4969,'PLANO DE APLICAÇÃO'!$A$4:$B$1013,2,0)</f>
        <v>MOTORISTA</v>
      </c>
      <c r="G789" s="71">
        <v>1</v>
      </c>
      <c r="H789" s="130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>Recursos humanos (5)</v>
      </c>
      <c r="I789" s="73">
        <v>2219.0300000000002</v>
      </c>
      <c r="J789" s="74">
        <v>43805</v>
      </c>
      <c r="K789" s="78" t="s">
        <v>127</v>
      </c>
    </row>
    <row r="790" spans="1:11" s="131" customFormat="1" ht="41.25" customHeight="1" thickBot="1">
      <c r="A790" s="68">
        <v>43799</v>
      </c>
      <c r="B790" s="77" t="s">
        <v>139</v>
      </c>
      <c r="C790" s="175">
        <v>36239768812</v>
      </c>
      <c r="D790" s="69" t="str">
        <f>VLOOKUP($C789:$C$4969,$C$27:$D$4969,2,0)</f>
        <v>DRIELY CRISTINA DE ARAUJO SOUZA</v>
      </c>
      <c r="E790" s="79">
        <v>1006</v>
      </c>
      <c r="F790" s="70" t="str">
        <f>VLOOKUP($E790:$E$4969,'PLANO DE APLICAÇÃO'!$A$4:$B$1013,2,0)</f>
        <v>CUIDADOR SOCIAL</v>
      </c>
      <c r="G790" s="71">
        <v>1</v>
      </c>
      <c r="H790" s="130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>Recursos humanos (5)</v>
      </c>
      <c r="I790" s="73">
        <v>821.67</v>
      </c>
      <c r="J790" s="74">
        <v>43805</v>
      </c>
      <c r="K790" s="78" t="s">
        <v>127</v>
      </c>
    </row>
    <row r="791" spans="1:11" s="131" customFormat="1" ht="41.25" customHeight="1" thickBot="1">
      <c r="A791" s="68">
        <v>43799</v>
      </c>
      <c r="B791" s="77" t="s">
        <v>139</v>
      </c>
      <c r="C791" s="175">
        <v>26257105862</v>
      </c>
      <c r="D791" s="69" t="str">
        <f>VLOOKUP($C790:$C$4969,$C$27:$D$4969,2,0)</f>
        <v>EDMA APARECIDA DIAS BERNABE</v>
      </c>
      <c r="E791" s="79">
        <v>1008</v>
      </c>
      <c r="F791" s="70" t="str">
        <f>VLOOKUP($E791:$E$4969,'PLANO DE APLICAÇÃO'!$A$4:$B$1013,2,0)</f>
        <v>AUXILIAR DE LIMPEZA</v>
      </c>
      <c r="G791" s="71">
        <v>1</v>
      </c>
      <c r="H791" s="130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>Recursos humanos (5)</v>
      </c>
      <c r="I791" s="73">
        <v>996.31</v>
      </c>
      <c r="J791" s="74">
        <v>43805</v>
      </c>
      <c r="K791" s="78" t="s">
        <v>127</v>
      </c>
    </row>
    <row r="792" spans="1:11" s="131" customFormat="1" ht="41.25" customHeight="1" thickBot="1">
      <c r="A792" s="68">
        <v>43799</v>
      </c>
      <c r="B792" s="77" t="s">
        <v>139</v>
      </c>
      <c r="C792" s="175">
        <v>22555165860</v>
      </c>
      <c r="D792" s="69" t="str">
        <f>VLOOKUP($C791:$C$4969,$C$27:$D$4969,2,0)</f>
        <v>EDNEA NUNES SILVA</v>
      </c>
      <c r="E792" s="79">
        <v>1008</v>
      </c>
      <c r="F792" s="70" t="str">
        <f>VLOOKUP($E792:$E$4969,'PLANO DE APLICAÇÃO'!$A$4:$B$1013,2,0)</f>
        <v>AUXILIAR DE LIMPEZA</v>
      </c>
      <c r="G792" s="71">
        <v>1</v>
      </c>
      <c r="H792" s="130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>Recursos humanos (5)</v>
      </c>
      <c r="I792" s="73">
        <v>675.84</v>
      </c>
      <c r="J792" s="74">
        <v>43805</v>
      </c>
      <c r="K792" s="78" t="s">
        <v>127</v>
      </c>
    </row>
    <row r="793" spans="1:11" s="131" customFormat="1" ht="41.25" customHeight="1" thickBot="1">
      <c r="A793" s="68">
        <v>43799</v>
      </c>
      <c r="B793" s="77" t="s">
        <v>139</v>
      </c>
      <c r="C793" s="175">
        <v>14452577857</v>
      </c>
      <c r="D793" s="69" t="str">
        <f>VLOOKUP($C792:$C$4969,$C$27:$D$4969,2,0)</f>
        <v>ELAINE FARIA DA SILVA ASSIS</v>
      </c>
      <c r="E793" s="79">
        <v>1007</v>
      </c>
      <c r="F793" s="70" t="str">
        <f>VLOOKUP($E793:$E$4969,'PLANO DE APLICAÇÃO'!$A$4:$B$1013,2,0)</f>
        <v>COZINHEIRA</v>
      </c>
      <c r="G793" s="71">
        <v>1</v>
      </c>
      <c r="H793" s="130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>Recursos humanos (5)</v>
      </c>
      <c r="I793" s="73">
        <v>844.25</v>
      </c>
      <c r="J793" s="74">
        <v>43805</v>
      </c>
      <c r="K793" s="78" t="s">
        <v>127</v>
      </c>
    </row>
    <row r="794" spans="1:11" s="131" customFormat="1" ht="41.25" customHeight="1" thickBot="1">
      <c r="A794" s="68">
        <v>43799</v>
      </c>
      <c r="B794" s="77" t="s">
        <v>139</v>
      </c>
      <c r="C794" s="175">
        <v>21327926822</v>
      </c>
      <c r="D794" s="69" t="str">
        <f>VLOOKUP($C793:$C$4969,$C$27:$D$4969,2,0)</f>
        <v>ERICA DE PAULA SILVA CRISPIM</v>
      </c>
      <c r="E794" s="79">
        <v>1006</v>
      </c>
      <c r="F794" s="70" t="str">
        <f>VLOOKUP($E794:$E$4969,'PLANO DE APLICAÇÃO'!$A$4:$B$1013,2,0)</f>
        <v>CUIDADOR SOCIAL</v>
      </c>
      <c r="G794" s="71">
        <v>1</v>
      </c>
      <c r="H794" s="130" t="s">
        <v>375</v>
      </c>
      <c r="I794" s="73">
        <v>832.96</v>
      </c>
      <c r="J794" s="74">
        <v>43805</v>
      </c>
      <c r="K794" s="78" t="s">
        <v>127</v>
      </c>
    </row>
    <row r="795" spans="1:11" s="131" customFormat="1" ht="41.25" customHeight="1" thickBot="1">
      <c r="A795" s="68">
        <v>43799</v>
      </c>
      <c r="B795" s="77" t="s">
        <v>139</v>
      </c>
      <c r="C795" s="175">
        <v>999781561</v>
      </c>
      <c r="D795" s="69" t="str">
        <f>VLOOKUP($C794:$C$4969,$C$27:$D$4969,2,0)</f>
        <v>GENI MARIA DIAS FURTADO</v>
      </c>
      <c r="E795" s="79">
        <v>1006</v>
      </c>
      <c r="F795" s="70" t="str">
        <f>VLOOKUP($E795:$E$4969,'PLANO DE APLICAÇÃO'!$A$4:$B$1013,2,0)</f>
        <v>CUIDADOR SOCIAL</v>
      </c>
      <c r="G795" s="71">
        <v>1</v>
      </c>
      <c r="H795" s="130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>Recursos humanos (5)</v>
      </c>
      <c r="I795" s="73">
        <v>1323.74</v>
      </c>
      <c r="J795" s="74">
        <v>43805</v>
      </c>
      <c r="K795" s="78" t="s">
        <v>127</v>
      </c>
    </row>
    <row r="796" spans="1:11" s="131" customFormat="1" ht="41.25" customHeight="1" thickBot="1">
      <c r="A796" s="68">
        <v>43799</v>
      </c>
      <c r="B796" s="77" t="s">
        <v>139</v>
      </c>
      <c r="C796" s="175">
        <v>27257770549</v>
      </c>
      <c r="D796" s="69" t="str">
        <f>VLOOKUP($C795:$C$4969,$C$27:$D$4969,2,0)</f>
        <v>GILSON MOREIRA</v>
      </c>
      <c r="E796" s="79">
        <v>1008</v>
      </c>
      <c r="F796" s="70" t="str">
        <f>VLOOKUP($E796:$E$4969,'PLANO DE APLICAÇÃO'!$A$4:$B$1013,2,0)</f>
        <v>AUXILIAR DE LIMPEZA</v>
      </c>
      <c r="G796" s="71">
        <v>1</v>
      </c>
      <c r="H796" s="130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>Recursos humanos (5)</v>
      </c>
      <c r="I796" s="73">
        <v>1346.31</v>
      </c>
      <c r="J796" s="74">
        <v>43805</v>
      </c>
      <c r="K796" s="78" t="s">
        <v>127</v>
      </c>
    </row>
    <row r="797" spans="1:11" s="131" customFormat="1" ht="41.25" customHeight="1" thickBot="1">
      <c r="A797" s="68">
        <v>43799</v>
      </c>
      <c r="B797" s="77" t="s">
        <v>139</v>
      </c>
      <c r="C797" s="175">
        <v>39284491843</v>
      </c>
      <c r="D797" s="69" t="str">
        <f>VLOOKUP($C796:$C$4969,$C$27:$D$4969,2,0)</f>
        <v>LARAIANI APARECIDA DE SOUZA BALAZS</v>
      </c>
      <c r="E797" s="79">
        <v>1006</v>
      </c>
      <c r="F797" s="70" t="str">
        <f>VLOOKUP($E797:$E$4969,'PLANO DE APLICAÇÃO'!$A$4:$B$1013,2,0)</f>
        <v>CUIDADOR SOCIAL</v>
      </c>
      <c r="G797" s="71">
        <v>1</v>
      </c>
      <c r="H797" s="130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>Recursos humanos (5)</v>
      </c>
      <c r="I797" s="73">
        <v>1312.45</v>
      </c>
      <c r="J797" s="74">
        <v>43805</v>
      </c>
      <c r="K797" s="78" t="s">
        <v>127</v>
      </c>
    </row>
    <row r="798" spans="1:11" s="131" customFormat="1" ht="41.25" customHeight="1" thickBot="1">
      <c r="A798" s="68">
        <v>43799</v>
      </c>
      <c r="B798" s="77" t="s">
        <v>139</v>
      </c>
      <c r="C798" s="175">
        <v>42260454836</v>
      </c>
      <c r="D798" s="69" t="str">
        <f>VLOOKUP($C797:$C$4969,$C$27:$D$4969,2,0)</f>
        <v>LAURA CERVILHA DE FREITAS FERREIRA</v>
      </c>
      <c r="E798" s="79">
        <v>1004</v>
      </c>
      <c r="F798" s="70" t="str">
        <f>VLOOKUP($E798:$E$4969,'PLANO DE APLICAÇÃO'!$A$4:$B$1013,2,0)</f>
        <v>TERAPEUTA OCUPACIONAL</v>
      </c>
      <c r="G798" s="71">
        <v>1</v>
      </c>
      <c r="H798" s="130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>Recursos humanos (5)</v>
      </c>
      <c r="I798" s="73">
        <v>2337.34</v>
      </c>
      <c r="J798" s="74">
        <v>43805</v>
      </c>
      <c r="K798" s="78" t="s">
        <v>127</v>
      </c>
    </row>
    <row r="799" spans="1:11" s="131" customFormat="1" ht="41.25" customHeight="1" thickBot="1">
      <c r="A799" s="68">
        <v>43799</v>
      </c>
      <c r="B799" s="77" t="s">
        <v>139</v>
      </c>
      <c r="C799" s="175">
        <v>32219947882</v>
      </c>
      <c r="D799" s="69" t="str">
        <f>VLOOKUP($C798:$C$4969,$C$27:$D$4969,2,0)</f>
        <v>MARIANA CRISTINA ALVES</v>
      </c>
      <c r="E799" s="79">
        <v>1006</v>
      </c>
      <c r="F799" s="70" t="str">
        <f>VLOOKUP($E799:$E$4969,'PLANO DE APLICAÇÃO'!$A$4:$B$1013,2,0)</f>
        <v>CUIDADOR SOCIAL</v>
      </c>
      <c r="G799" s="71">
        <v>1</v>
      </c>
      <c r="H799" s="130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>Recursos humanos (5)</v>
      </c>
      <c r="I799" s="73">
        <v>781.91</v>
      </c>
      <c r="J799" s="74">
        <v>43805</v>
      </c>
      <c r="K799" s="78" t="s">
        <v>127</v>
      </c>
    </row>
    <row r="800" spans="1:11" s="131" customFormat="1" ht="41.25" customHeight="1" thickBot="1">
      <c r="A800" s="68">
        <v>43799</v>
      </c>
      <c r="B800" s="77" t="s">
        <v>139</v>
      </c>
      <c r="C800" s="175">
        <v>43065202859</v>
      </c>
      <c r="D800" s="69" t="str">
        <f>VLOOKUP($C799:$C$4969,$C$27:$D$4969,2,0)</f>
        <v>MARINA PONSE</v>
      </c>
      <c r="E800" s="79">
        <v>1003</v>
      </c>
      <c r="F800" s="70" t="str">
        <f>VLOOKUP($E800:$E$4969,'PLANO DE APLICAÇÃO'!$A$4:$B$1013,2,0)</f>
        <v>PSICÓLOGO</v>
      </c>
      <c r="G800" s="71">
        <v>1</v>
      </c>
      <c r="H800" s="130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>Recursos humanos (5)</v>
      </c>
      <c r="I800" s="73">
        <v>1925.31</v>
      </c>
      <c r="J800" s="74">
        <v>43805</v>
      </c>
      <c r="K800" s="78" t="s">
        <v>127</v>
      </c>
    </row>
    <row r="801" spans="1:11" s="131" customFormat="1" ht="41.25" customHeight="1" thickBot="1">
      <c r="A801" s="68">
        <v>43799</v>
      </c>
      <c r="B801" s="77" t="s">
        <v>139</v>
      </c>
      <c r="C801" s="175">
        <v>98467212500</v>
      </c>
      <c r="D801" s="69" t="str">
        <f>VLOOKUP($C800:$C$4969,$C$27:$D$4969,2,0)</f>
        <v>MARIUZETE SANTANA GOMES LEONARDO</v>
      </c>
      <c r="E801" s="79">
        <v>1006</v>
      </c>
      <c r="F801" s="70" t="str">
        <f>VLOOKUP($E801:$E$4969,'PLANO DE APLICAÇÃO'!$A$4:$B$1013,2,0)</f>
        <v>CUIDADOR SOCIAL</v>
      </c>
      <c r="G801" s="71">
        <v>1</v>
      </c>
      <c r="H801" s="130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>Recursos humanos (5)</v>
      </c>
      <c r="I801" s="73">
        <v>759.34</v>
      </c>
      <c r="J801" s="74">
        <v>43805</v>
      </c>
      <c r="K801" s="78" t="s">
        <v>127</v>
      </c>
    </row>
    <row r="802" spans="1:11" s="131" customFormat="1" ht="41.25" customHeight="1" thickBot="1">
      <c r="A802" s="68">
        <v>43799</v>
      </c>
      <c r="B802" s="77" t="s">
        <v>139</v>
      </c>
      <c r="C802" s="175">
        <v>17538257845</v>
      </c>
      <c r="D802" s="69" t="str">
        <f>VLOOKUP($C801:$C$4969,$C$27:$D$4969,2,0)</f>
        <v>MARLI MENDONÇA</v>
      </c>
      <c r="E802" s="79">
        <v>1006</v>
      </c>
      <c r="F802" s="70" t="str">
        <f>VLOOKUP($E802:$E$4969,'PLANO DE APLICAÇÃO'!$A$4:$B$1013,2,0)</f>
        <v>CUIDADOR SOCIAL</v>
      </c>
      <c r="G802" s="71">
        <v>1</v>
      </c>
      <c r="H802" s="130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>Recursos humanos (5)</v>
      </c>
      <c r="I802" s="73">
        <v>832.96</v>
      </c>
      <c r="J802" s="74">
        <v>43805</v>
      </c>
      <c r="K802" s="78" t="s">
        <v>127</v>
      </c>
    </row>
    <row r="803" spans="1:11" s="131" customFormat="1" ht="41.25" customHeight="1" thickBot="1">
      <c r="A803" s="68">
        <v>43799</v>
      </c>
      <c r="B803" s="77" t="s">
        <v>139</v>
      </c>
      <c r="C803" s="175">
        <v>5891067838</v>
      </c>
      <c r="D803" s="69" t="str">
        <f>VLOOKUP($C802:$C$4969,$C$27:$D$4969,2,0)</f>
        <v>MAURA GOMES MARTINIANO DE OLIVEIRA</v>
      </c>
      <c r="E803" s="79">
        <v>1002</v>
      </c>
      <c r="F803" s="70" t="str">
        <f>VLOOKUP($E803:$E$4969,'PLANO DE APLICAÇÃO'!$A$4:$B$1013,2,0)</f>
        <v>ASSISTENTE SOCIAL</v>
      </c>
      <c r="G803" s="71">
        <v>1</v>
      </c>
      <c r="H803" s="130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>Recursos humanos (5)</v>
      </c>
      <c r="I803" s="73">
        <v>2727.81</v>
      </c>
      <c r="J803" s="74">
        <v>43805</v>
      </c>
      <c r="K803" s="78" t="s">
        <v>127</v>
      </c>
    </row>
    <row r="804" spans="1:11" s="131" customFormat="1" ht="41.25" customHeight="1" thickBot="1">
      <c r="A804" s="68">
        <v>43811</v>
      </c>
      <c r="B804" s="174" t="s">
        <v>204</v>
      </c>
      <c r="C804" s="175">
        <v>5891067838</v>
      </c>
      <c r="D804" s="69" t="str">
        <f>VLOOKUP($C803:$C$4969,$C$27:$D$4969,2,0)</f>
        <v>MAURA GOMES MARTINIANO DE OLIVEIRA</v>
      </c>
      <c r="E804" s="79">
        <v>1002</v>
      </c>
      <c r="F804" s="70" t="str">
        <f>VLOOKUP($E804:$E$4969,'PLANO DE APLICAÇÃO'!$A$4:$B$1013,2,0)</f>
        <v>ASSISTENTE SOCIAL</v>
      </c>
      <c r="G804" s="71">
        <v>1</v>
      </c>
      <c r="H804" s="130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>Recursos humanos (5)</v>
      </c>
      <c r="I804" s="73">
        <v>1904.93</v>
      </c>
      <c r="J804" s="74">
        <v>43805</v>
      </c>
      <c r="K804" s="78" t="s">
        <v>127</v>
      </c>
    </row>
    <row r="805" spans="1:11" s="131" customFormat="1" ht="41.25" customHeight="1" thickBot="1">
      <c r="A805" s="68">
        <v>43799</v>
      </c>
      <c r="B805" s="77" t="s">
        <v>139</v>
      </c>
      <c r="C805" s="175">
        <v>21268132829</v>
      </c>
      <c r="D805" s="69" t="str">
        <f>VLOOKUP($C804:$C$4969,$C$27:$D$4969,2,0)</f>
        <v>MIRIA RODRIGUES DE BRITO</v>
      </c>
      <c r="E805" s="79">
        <v>1006</v>
      </c>
      <c r="F805" s="70" t="str">
        <f>VLOOKUP($E805:$E$4969,'PLANO DE APLICAÇÃO'!$A$4:$B$1013,2,0)</f>
        <v>CUIDADOR SOCIAL</v>
      </c>
      <c r="G805" s="71">
        <v>1</v>
      </c>
      <c r="H805" s="130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>Recursos humanos (5)</v>
      </c>
      <c r="I805" s="73">
        <v>832.96</v>
      </c>
      <c r="J805" s="74">
        <v>43805</v>
      </c>
      <c r="K805" s="78" t="s">
        <v>127</v>
      </c>
    </row>
    <row r="806" spans="1:11" s="131" customFormat="1" ht="41.25" customHeight="1" thickBot="1">
      <c r="A806" s="68">
        <v>43799</v>
      </c>
      <c r="B806" s="77" t="s">
        <v>139</v>
      </c>
      <c r="C806" s="76" t="s">
        <v>595</v>
      </c>
      <c r="D806" s="69" t="s">
        <v>498</v>
      </c>
      <c r="E806" s="79">
        <v>1006</v>
      </c>
      <c r="F806" s="70" t="str">
        <f>VLOOKUP($E806:$E$4969,'PLANO DE APLICAÇÃO'!$A$4:$B$1013,2,0)</f>
        <v>CUIDADOR SOCIAL</v>
      </c>
      <c r="G806" s="71">
        <v>1</v>
      </c>
      <c r="H806" s="130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>Recursos humanos (5)</v>
      </c>
      <c r="I806" s="73">
        <v>1312.45</v>
      </c>
      <c r="J806" s="74">
        <v>43805</v>
      </c>
      <c r="K806" s="78" t="s">
        <v>127</v>
      </c>
    </row>
    <row r="807" spans="1:11" s="131" customFormat="1" ht="41.25" customHeight="1" thickBot="1">
      <c r="A807" s="68">
        <v>43799</v>
      </c>
      <c r="B807" s="77" t="s">
        <v>139</v>
      </c>
      <c r="C807" s="175">
        <v>4780767547</v>
      </c>
      <c r="D807" s="69" t="str">
        <f>VLOOKUP($C806:$C$4969,$C$27:$D$4969,2,0)</f>
        <v>ROSILENE CONCEIÇÃO DOS SANTOS</v>
      </c>
      <c r="E807" s="79">
        <v>1009</v>
      </c>
      <c r="F807" s="70" t="str">
        <f>VLOOKUP($E807:$E$4969,'PLANO DE APLICAÇÃO'!$A$4:$B$1013,2,0)</f>
        <v>LAVANDERIA</v>
      </c>
      <c r="G807" s="71">
        <v>1</v>
      </c>
      <c r="H807" s="130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>Recursos humanos (5)</v>
      </c>
      <c r="I807" s="73">
        <v>1346.31</v>
      </c>
      <c r="J807" s="74">
        <v>43805</v>
      </c>
      <c r="K807" s="78" t="s">
        <v>127</v>
      </c>
    </row>
    <row r="808" spans="1:11" s="131" customFormat="1" ht="41.25" customHeight="1" thickBot="1">
      <c r="A808" s="68">
        <v>43799</v>
      </c>
      <c r="B808" s="77" t="s">
        <v>139</v>
      </c>
      <c r="C808" s="175">
        <v>31023160854</v>
      </c>
      <c r="D808" s="69" t="str">
        <f>VLOOKUP($C807:$C$4969,$C$27:$D$4969,2,0)</f>
        <v>TATIANA IZABEL RANGEL THEODORO</v>
      </c>
      <c r="E808" s="79">
        <v>1006</v>
      </c>
      <c r="F808" s="70" t="str">
        <f>VLOOKUP($E808:$E$4969,'PLANO DE APLICAÇÃO'!$A$4:$B$1013,2,0)</f>
        <v>CUIDADOR SOCIAL</v>
      </c>
      <c r="G808" s="71">
        <v>1</v>
      </c>
      <c r="H808" s="130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>Recursos humanos (5)</v>
      </c>
      <c r="I808" s="73">
        <v>944.06</v>
      </c>
      <c r="J808" s="74">
        <v>43805</v>
      </c>
      <c r="K808" s="78" t="s">
        <v>127</v>
      </c>
    </row>
    <row r="809" spans="1:11" s="131" customFormat="1" ht="41.25" customHeight="1" thickBot="1">
      <c r="A809" s="68">
        <v>43796</v>
      </c>
      <c r="B809" s="77" t="s">
        <v>593</v>
      </c>
      <c r="C809" s="175">
        <v>47961628000117</v>
      </c>
      <c r="D809" s="69" t="str">
        <f>VLOOKUP($C808:$C$4969,$C$27:$D$4969,2,0)</f>
        <v>EMPRESA SÃO JOSE LTDA</v>
      </c>
      <c r="E809" s="79">
        <v>2001</v>
      </c>
      <c r="F809" s="70" t="str">
        <f>VLOOKUP($E809:$E$4969,'PLANO DE APLICAÇÃO'!$A$4:$B$1013,2,0)</f>
        <v>VALE TRANSPORTE</v>
      </c>
      <c r="G809" s="71">
        <v>1</v>
      </c>
      <c r="H809" s="130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>Recursos humanos (5)</v>
      </c>
      <c r="I809" s="73">
        <v>1167.76</v>
      </c>
      <c r="J809" s="74">
        <v>43801</v>
      </c>
      <c r="K809" s="78" t="s">
        <v>592</v>
      </c>
    </row>
    <row r="810" spans="1:11" s="131" customFormat="1" ht="41.25" customHeight="1" thickBot="1">
      <c r="A810" s="68">
        <v>43814</v>
      </c>
      <c r="B810" s="77" t="s">
        <v>139</v>
      </c>
      <c r="C810" s="184">
        <v>35178367880</v>
      </c>
      <c r="D810" s="69" t="str">
        <f>VLOOKUP($C809:$C$4969,$C$27:$D$4969,2,0)</f>
        <v>ADRIANA FERREIRA DA SILVA</v>
      </c>
      <c r="E810" s="79">
        <v>1006</v>
      </c>
      <c r="F810" s="70" t="str">
        <f>VLOOKUP($E810:$E$4969,'PLANO DE APLICAÇÃO'!$A$4:$B$1013,2,0)</f>
        <v>CUIDADOR SOCIAL</v>
      </c>
      <c r="G810" s="71">
        <v>1</v>
      </c>
      <c r="H810" s="130" t="s">
        <v>375</v>
      </c>
      <c r="I810" s="73">
        <v>490.78</v>
      </c>
      <c r="J810" s="74">
        <v>43819</v>
      </c>
      <c r="K810" s="78" t="s">
        <v>127</v>
      </c>
    </row>
    <row r="811" spans="1:11" s="131" customFormat="1" ht="41.25" customHeight="1" thickBot="1">
      <c r="A811" s="68">
        <v>43814</v>
      </c>
      <c r="B811" s="77" t="s">
        <v>139</v>
      </c>
      <c r="C811" s="184">
        <v>35178367880</v>
      </c>
      <c r="D811" s="69" t="str">
        <f>VLOOKUP($C810:$C$4969,$C$27:$D$4969,2,0)</f>
        <v>ADRIANA FERREIRA DA SILVA</v>
      </c>
      <c r="E811" s="79">
        <v>1006</v>
      </c>
      <c r="F811" s="70" t="str">
        <f>VLOOKUP($E811:$E$4969,'PLANO DE APLICAÇÃO'!$A$4:$B$1013,2,0)</f>
        <v>CUIDADOR SOCIAL</v>
      </c>
      <c r="G811" s="71">
        <v>1</v>
      </c>
      <c r="H811" s="130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>Recursos humanos (5)</v>
      </c>
      <c r="I811" s="73">
        <v>599.16</v>
      </c>
      <c r="J811" s="74">
        <v>43819</v>
      </c>
      <c r="K811" s="78" t="s">
        <v>127</v>
      </c>
    </row>
    <row r="812" spans="1:11" s="131" customFormat="1" ht="41.25" customHeight="1" thickBot="1">
      <c r="A812" s="68">
        <v>43814</v>
      </c>
      <c r="B812" s="77" t="s">
        <v>139</v>
      </c>
      <c r="C812" s="175">
        <v>3508810577</v>
      </c>
      <c r="D812" s="69" t="str">
        <f>VLOOKUP($C811:$C$4969,$C$27:$D$4969,2,0)</f>
        <v>ANA PAULA MACHADO DOS SANTOS</v>
      </c>
      <c r="E812" s="79">
        <v>1006</v>
      </c>
      <c r="F812" s="70" t="str">
        <f>VLOOKUP($E812:$E$4969,'PLANO DE APLICAÇÃO'!$A$4:$B$1013,2,0)</f>
        <v>CUIDADOR SOCIAL</v>
      </c>
      <c r="G812" s="71">
        <v>1</v>
      </c>
      <c r="H812" s="130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>Recursos humanos (5)</v>
      </c>
      <c r="I812" s="73">
        <v>490.78</v>
      </c>
      <c r="J812" s="74">
        <v>43819</v>
      </c>
      <c r="K812" s="78" t="s">
        <v>127</v>
      </c>
    </row>
    <row r="813" spans="1:11" s="131" customFormat="1" ht="41.25" customHeight="1" thickBot="1">
      <c r="A813" s="68">
        <v>43814</v>
      </c>
      <c r="B813" s="77" t="s">
        <v>139</v>
      </c>
      <c r="C813" s="175">
        <v>3508810577</v>
      </c>
      <c r="D813" s="69" t="str">
        <f>VLOOKUP($C812:$C$4969,$C$27:$D$4969,2,0)</f>
        <v>ANA PAULA MACHADO DOS SANTOS</v>
      </c>
      <c r="E813" s="79">
        <v>1006</v>
      </c>
      <c r="F813" s="70" t="str">
        <f>VLOOKUP($E813:$E$4969,'PLANO DE APLICAÇÃO'!$A$4:$B$1013,2,0)</f>
        <v>CUIDADOR SOCIAL</v>
      </c>
      <c r="G813" s="71">
        <v>1</v>
      </c>
      <c r="H813" s="130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>Recursos humanos (5)</v>
      </c>
      <c r="I813" s="73">
        <v>621.11</v>
      </c>
      <c r="J813" s="74">
        <v>43819</v>
      </c>
      <c r="K813" s="78" t="s">
        <v>127</v>
      </c>
    </row>
    <row r="814" spans="1:11" s="131" customFormat="1" ht="41.25" customHeight="1" thickBot="1">
      <c r="A814" s="68">
        <v>43814</v>
      </c>
      <c r="B814" s="77" t="s">
        <v>139</v>
      </c>
      <c r="C814" s="184">
        <v>31137795883</v>
      </c>
      <c r="D814" s="69" t="str">
        <f>VLOOKUP($C813:$C$4969,$C$27:$D$4969,2,0)</f>
        <v>ANA PAULA MARCOLINO</v>
      </c>
      <c r="E814" s="79">
        <v>1006</v>
      </c>
      <c r="F814" s="70" t="str">
        <f>VLOOKUP($E814:$E$4969,'PLANO DE APLICAÇÃO'!$A$4:$B$1013,2,0)</f>
        <v>CUIDADOR SOCIAL</v>
      </c>
      <c r="G814" s="71">
        <v>1</v>
      </c>
      <c r="H814" s="130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>Recursos humanos (5)</v>
      </c>
      <c r="I814" s="73">
        <v>490.78</v>
      </c>
      <c r="J814" s="74">
        <v>43819</v>
      </c>
      <c r="K814" s="78" t="s">
        <v>127</v>
      </c>
    </row>
    <row r="815" spans="1:11" s="131" customFormat="1" ht="41.25" customHeight="1" thickBot="1">
      <c r="A815" s="68">
        <v>43814</v>
      </c>
      <c r="B815" s="77" t="s">
        <v>139</v>
      </c>
      <c r="C815" s="184">
        <v>31137795883</v>
      </c>
      <c r="D815" s="69" t="str">
        <f>VLOOKUP($C814:$C$4969,$C$27:$D$4969,2,0)</f>
        <v>ANA PAULA MARCOLINO</v>
      </c>
      <c r="E815" s="79">
        <v>1006</v>
      </c>
      <c r="F815" s="70" t="str">
        <f>VLOOKUP($E815:$E$4969,'PLANO DE APLICAÇÃO'!$A$4:$B$1013,2,0)</f>
        <v>CUIDADOR SOCIAL</v>
      </c>
      <c r="G815" s="71">
        <v>1</v>
      </c>
      <c r="H815" s="130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>Recursos humanos (5)</v>
      </c>
      <c r="I815" s="73">
        <v>604.32000000000005</v>
      </c>
      <c r="J815" s="74">
        <v>43819</v>
      </c>
      <c r="K815" s="78" t="s">
        <v>127</v>
      </c>
    </row>
    <row r="816" spans="1:11" s="131" customFormat="1" ht="41.25" customHeight="1" thickBot="1">
      <c r="A816" s="68">
        <v>43814</v>
      </c>
      <c r="B816" s="77" t="s">
        <v>139</v>
      </c>
      <c r="C816" s="175">
        <v>4115424516</v>
      </c>
      <c r="D816" s="69" t="str">
        <f>VLOOKUP($C815:$C$4969,$C$27:$D$4969,2,0)</f>
        <v>ANA ZELIA SANTOS SILVA</v>
      </c>
      <c r="E816" s="79">
        <v>1008</v>
      </c>
      <c r="F816" s="70" t="str">
        <f>VLOOKUP($E816:$E$4969,'PLANO DE APLICAÇÃO'!$A$4:$B$1013,2,0)</f>
        <v>AUXILIAR DE LIMPEZA</v>
      </c>
      <c r="G816" s="71">
        <v>1</v>
      </c>
      <c r="H816" s="130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>Recursos humanos (5)</v>
      </c>
      <c r="I816" s="73">
        <v>453.24</v>
      </c>
      <c r="J816" s="74">
        <v>43819</v>
      </c>
      <c r="K816" s="78" t="s">
        <v>127</v>
      </c>
    </row>
    <row r="817" spans="1:11" s="131" customFormat="1" ht="41.25" customHeight="1" thickBot="1">
      <c r="A817" s="68">
        <v>43814</v>
      </c>
      <c r="B817" s="77" t="s">
        <v>139</v>
      </c>
      <c r="C817" s="175">
        <v>4115424516</v>
      </c>
      <c r="D817" s="69" t="str">
        <f>VLOOKUP($C816:$C$4969,$C$27:$D$4969,2,0)</f>
        <v>ANA ZELIA SANTOS SILVA</v>
      </c>
      <c r="E817" s="79">
        <v>1008</v>
      </c>
      <c r="F817" s="70" t="str">
        <f>VLOOKUP($E817:$E$4969,'PLANO DE APLICAÇÃO'!$A$4:$B$1013,2,0)</f>
        <v>AUXILIAR DE LIMPEZA</v>
      </c>
      <c r="G817" s="71">
        <v>1</v>
      </c>
      <c r="H817" s="130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>Recursos humanos (5)</v>
      </c>
      <c r="I817" s="73">
        <v>490.78</v>
      </c>
      <c r="J817" s="74">
        <v>43819</v>
      </c>
      <c r="K817" s="78" t="s">
        <v>127</v>
      </c>
    </row>
    <row r="818" spans="1:11" s="131" customFormat="1" ht="41.25" customHeight="1" thickBot="1">
      <c r="A818" s="68">
        <v>43814</v>
      </c>
      <c r="B818" s="77" t="s">
        <v>139</v>
      </c>
      <c r="C818" s="76" t="s">
        <v>649</v>
      </c>
      <c r="D818" s="69" t="s">
        <v>594</v>
      </c>
      <c r="E818" s="79">
        <v>1008</v>
      </c>
      <c r="F818" s="70" t="str">
        <f>VLOOKUP($E818:$E$4969,'PLANO DE APLICAÇÃO'!$A$4:$B$1013,2,0)</f>
        <v>AUXILIAR DE LIMPEZA</v>
      </c>
      <c r="G818" s="71">
        <v>1</v>
      </c>
      <c r="H818" s="130" t="s">
        <v>375</v>
      </c>
      <c r="I818" s="73">
        <v>490.78</v>
      </c>
      <c r="J818" s="74">
        <v>43819</v>
      </c>
      <c r="K818" s="78" t="s">
        <v>127</v>
      </c>
    </row>
    <row r="819" spans="1:11" s="131" customFormat="1" ht="41.25" customHeight="1" thickBot="1">
      <c r="A819" s="68">
        <v>43814</v>
      </c>
      <c r="B819" s="77" t="s">
        <v>139</v>
      </c>
      <c r="C819" s="76" t="s">
        <v>649</v>
      </c>
      <c r="D819" s="69" t="s">
        <v>594</v>
      </c>
      <c r="E819" s="79">
        <v>1008</v>
      </c>
      <c r="F819" s="70" t="str">
        <f>VLOOKUP($E819:$E$4969,'PLANO DE APLICAÇÃO'!$A$4:$B$1013,2,0)</f>
        <v>AUXILIAR DE LIMPEZA</v>
      </c>
      <c r="G819" s="71">
        <v>1</v>
      </c>
      <c r="H819" s="130" t="s">
        <v>375</v>
      </c>
      <c r="I819" s="73">
        <v>109.37</v>
      </c>
      <c r="J819" s="74">
        <v>43819</v>
      </c>
      <c r="K819" s="78" t="s">
        <v>127</v>
      </c>
    </row>
    <row r="820" spans="1:11" s="131" customFormat="1" ht="41.25" customHeight="1" thickBot="1">
      <c r="A820" s="68">
        <v>43814</v>
      </c>
      <c r="B820" s="175" t="s">
        <v>139</v>
      </c>
      <c r="C820" s="175">
        <v>33313773842</v>
      </c>
      <c r="D820" s="69" t="str">
        <f>VLOOKUP($C819:$C$4969,$C$27:$D$4969,2,0)</f>
        <v>CARLA MARIA ALVARENGA</v>
      </c>
      <c r="E820" s="79">
        <v>1005</v>
      </c>
      <c r="F820" s="70" t="str">
        <f>VLOOKUP($E820:$E$4969,'PLANO DE APLICAÇÃO'!$A$4:$B$1013,2,0)</f>
        <v>AUXILIAR ADMINISTRATIVO</v>
      </c>
      <c r="G820" s="71">
        <v>1</v>
      </c>
      <c r="H820" s="130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>Recursos humanos (5)</v>
      </c>
      <c r="I820" s="73">
        <v>831.5</v>
      </c>
      <c r="J820" s="74">
        <v>43819</v>
      </c>
      <c r="K820" s="78" t="s">
        <v>127</v>
      </c>
    </row>
    <row r="821" spans="1:11" s="131" customFormat="1" ht="41.25" customHeight="1" thickBot="1">
      <c r="A821" s="68">
        <v>43814</v>
      </c>
      <c r="B821" s="77" t="s">
        <v>139</v>
      </c>
      <c r="C821" s="175">
        <v>33313773842</v>
      </c>
      <c r="D821" s="69" t="str">
        <f>VLOOKUP($C820:$C$4969,$C$27:$D$4969,2,0)</f>
        <v>CARLA MARIA ALVARENGA</v>
      </c>
      <c r="E821" s="79">
        <v>1005</v>
      </c>
      <c r="F821" s="70" t="str">
        <f>VLOOKUP($E821:$E$4969,'PLANO DE APLICAÇÃO'!$A$4:$B$1013,2,0)</f>
        <v>AUXILIAR ADMINISTRATIVO</v>
      </c>
      <c r="G821" s="71">
        <v>1</v>
      </c>
      <c r="H821" s="130" t="s">
        <v>375</v>
      </c>
      <c r="I821" s="73">
        <v>1500</v>
      </c>
      <c r="J821" s="74">
        <v>43819</v>
      </c>
      <c r="K821" s="78" t="s">
        <v>127</v>
      </c>
    </row>
    <row r="822" spans="1:11" s="131" customFormat="1" ht="41.25" customHeight="1" thickBot="1">
      <c r="A822" s="68">
        <v>43814</v>
      </c>
      <c r="B822" s="77" t="s">
        <v>139</v>
      </c>
      <c r="C822" s="175">
        <v>34222681890</v>
      </c>
      <c r="D822" s="69" t="str">
        <f>VLOOKUP($C821:$C$4969,$C$27:$D$4969,2,0)</f>
        <v>DARCIELA KAIZER</v>
      </c>
      <c r="E822" s="79">
        <v>1006</v>
      </c>
      <c r="F822" s="70" t="str">
        <f>VLOOKUP($E822:$E$4969,'PLANO DE APLICAÇÃO'!$A$4:$B$1013,2,0)</f>
        <v>CUIDADOR SOCIAL</v>
      </c>
      <c r="G822" s="71">
        <v>1</v>
      </c>
      <c r="H822" s="130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>Recursos humanos (5)</v>
      </c>
      <c r="I822" s="73">
        <v>490.78</v>
      </c>
      <c r="J822" s="74">
        <v>43819</v>
      </c>
      <c r="K822" s="78" t="s">
        <v>127</v>
      </c>
    </row>
    <row r="823" spans="1:11" s="131" customFormat="1" ht="41.25" customHeight="1" thickBot="1">
      <c r="A823" s="68">
        <v>43814</v>
      </c>
      <c r="B823" s="77" t="s">
        <v>139</v>
      </c>
      <c r="C823" s="175">
        <v>34222681890</v>
      </c>
      <c r="D823" s="69" t="str">
        <f>VLOOKUP($C822:$C$4969,$C$27:$D$4969,2,0)</f>
        <v>DARCIELA KAIZER</v>
      </c>
      <c r="E823" s="79">
        <v>1006</v>
      </c>
      <c r="F823" s="70" t="str">
        <f>VLOOKUP($E823:$E$4969,'PLANO DE APLICAÇÃO'!$A$4:$B$1013,2,0)</f>
        <v>CUIDADOR SOCIAL</v>
      </c>
      <c r="G823" s="71">
        <v>1</v>
      </c>
      <c r="H823" s="130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>Recursos humanos (5)</v>
      </c>
      <c r="I823" s="73">
        <v>657.88</v>
      </c>
      <c r="J823" s="74">
        <v>43819</v>
      </c>
      <c r="K823" s="78" t="s">
        <v>127</v>
      </c>
    </row>
    <row r="824" spans="1:11" s="131" customFormat="1" ht="41.25" customHeight="1" thickBot="1">
      <c r="A824" s="68">
        <v>43814</v>
      </c>
      <c r="B824" s="77" t="s">
        <v>139</v>
      </c>
      <c r="C824" s="175">
        <v>19829531600</v>
      </c>
      <c r="D824" s="69" t="str">
        <f>VLOOKUP($C823:$C$4969,$C$27:$D$4969,2,0)</f>
        <v>DONIZETE PATROCINIO DA COSTA</v>
      </c>
      <c r="E824" s="79">
        <v>1010</v>
      </c>
      <c r="F824" s="70" t="str">
        <f>VLOOKUP($E824:$E$4969,'PLANO DE APLICAÇÃO'!$A$4:$B$1013,2,0)</f>
        <v>MOTORISTA</v>
      </c>
      <c r="G824" s="71">
        <v>1</v>
      </c>
      <c r="H824" s="130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>Recursos humanos (5)</v>
      </c>
      <c r="I824" s="73">
        <v>792.44</v>
      </c>
      <c r="J824" s="74">
        <v>43819</v>
      </c>
      <c r="K824" s="78" t="s">
        <v>127</v>
      </c>
    </row>
    <row r="825" spans="1:11" s="131" customFormat="1" ht="41.25" customHeight="1" thickBot="1">
      <c r="A825" s="68">
        <v>43814</v>
      </c>
      <c r="B825" s="77" t="s">
        <v>139</v>
      </c>
      <c r="C825" s="175">
        <v>19829531600</v>
      </c>
      <c r="D825" s="69" t="str">
        <f>VLOOKUP($C824:$C$4969,$C$27:$D$4969,2,0)</f>
        <v>DONIZETE PATROCINIO DA COSTA</v>
      </c>
      <c r="E825" s="79">
        <v>1010</v>
      </c>
      <c r="F825" s="70" t="str">
        <f>VLOOKUP($E825:$E$4969,'PLANO DE APLICAÇÃO'!$A$4:$B$1013,2,0)</f>
        <v>MOTORISTA</v>
      </c>
      <c r="G825" s="71">
        <v>1</v>
      </c>
      <c r="H825" s="130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>Recursos humanos (5)</v>
      </c>
      <c r="I825" s="73">
        <v>1500</v>
      </c>
      <c r="J825" s="74">
        <v>43819</v>
      </c>
      <c r="K825" s="78" t="s">
        <v>127</v>
      </c>
    </row>
    <row r="826" spans="1:11" s="131" customFormat="1" ht="41.25" customHeight="1" thickBot="1">
      <c r="A826" s="68">
        <v>43814</v>
      </c>
      <c r="B826" s="77" t="s">
        <v>139</v>
      </c>
      <c r="C826" s="175">
        <v>36239768812</v>
      </c>
      <c r="D826" s="69" t="str">
        <f>VLOOKUP($C825:$C$4969,$C$27:$D$4969,2,0)</f>
        <v>DRIELY CRISTINA DE ARAUJO SOUZA</v>
      </c>
      <c r="E826" s="79">
        <v>1006</v>
      </c>
      <c r="F826" s="70" t="str">
        <f>VLOOKUP($E826:$E$4969,'PLANO DE APLICAÇÃO'!$A$4:$B$1013,2,0)</f>
        <v>CUIDADOR SOCIAL</v>
      </c>
      <c r="G826" s="71">
        <v>1</v>
      </c>
      <c r="H826" s="130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>Recursos humanos (5)</v>
      </c>
      <c r="I826" s="73">
        <v>490.78</v>
      </c>
      <c r="J826" s="74">
        <v>43819</v>
      </c>
      <c r="K826" s="78" t="s">
        <v>127</v>
      </c>
    </row>
    <row r="827" spans="1:11" s="131" customFormat="1" ht="41.25" customHeight="1" thickBot="1">
      <c r="A827" s="68">
        <v>43814</v>
      </c>
      <c r="B827" s="77" t="s">
        <v>139</v>
      </c>
      <c r="C827" s="175">
        <v>36239768812</v>
      </c>
      <c r="D827" s="69" t="str">
        <f>VLOOKUP($C826:$C$4969,$C$27:$D$4969,2,0)</f>
        <v>DRIELY CRISTINA DE ARAUJO SOUZA</v>
      </c>
      <c r="E827" s="79">
        <v>1006</v>
      </c>
      <c r="F827" s="70" t="str">
        <f>VLOOKUP($E827:$E$4969,'PLANO DE APLICAÇÃO'!$A$4:$B$1013,2,0)</f>
        <v>CUIDADOR SOCIAL</v>
      </c>
      <c r="G827" s="71">
        <v>1</v>
      </c>
      <c r="H827" s="130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>Recursos humanos (5)</v>
      </c>
      <c r="I827" s="73">
        <v>550.27</v>
      </c>
      <c r="J827" s="74">
        <v>43819</v>
      </c>
      <c r="K827" s="78" t="s">
        <v>127</v>
      </c>
    </row>
    <row r="828" spans="1:11" s="131" customFormat="1" ht="41.25" customHeight="1" thickBot="1">
      <c r="A828" s="68">
        <v>43814</v>
      </c>
      <c r="B828" s="77" t="s">
        <v>139</v>
      </c>
      <c r="C828" s="175">
        <v>26257105862</v>
      </c>
      <c r="D828" s="69" t="str">
        <f>VLOOKUP($C827:$C$4969,$C$27:$D$4969,2,0)</f>
        <v>EDMA APARECIDA DIAS BERNABE</v>
      </c>
      <c r="E828" s="79">
        <v>1008</v>
      </c>
      <c r="F828" s="70" t="str">
        <f>VLOOKUP($E828:$E$4969,'PLANO DE APLICAÇÃO'!$A$4:$B$1013,2,0)</f>
        <v>AUXILIAR DE LIMPEZA</v>
      </c>
      <c r="G828" s="71">
        <v>1</v>
      </c>
      <c r="H828" s="130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>Recursos humanos (5)</v>
      </c>
      <c r="I828" s="73">
        <v>350</v>
      </c>
      <c r="J828" s="74">
        <v>43819</v>
      </c>
      <c r="K828" s="78" t="s">
        <v>127</v>
      </c>
    </row>
    <row r="829" spans="1:11" s="131" customFormat="1" ht="41.25" customHeight="1" thickBot="1">
      <c r="A829" s="68">
        <v>43814</v>
      </c>
      <c r="B829" s="77" t="s">
        <v>139</v>
      </c>
      <c r="C829" s="175">
        <v>26257105862</v>
      </c>
      <c r="D829" s="69" t="str">
        <f>VLOOKUP($C828:$C$4969,$C$27:$D$4969,2,0)</f>
        <v>EDMA APARECIDA DIAS BERNABE</v>
      </c>
      <c r="E829" s="79">
        <v>1008</v>
      </c>
      <c r="F829" s="70" t="str">
        <f>VLOOKUP($E829:$E$4969,'PLANO DE APLICAÇÃO'!$A$4:$B$1013,2,0)</f>
        <v>AUXILIAR DE LIMPEZA</v>
      </c>
      <c r="G829" s="71">
        <v>1</v>
      </c>
      <c r="H829" s="130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>Recursos humanos (5)</v>
      </c>
      <c r="I829" s="73">
        <v>140.78</v>
      </c>
      <c r="J829" s="74">
        <v>43819</v>
      </c>
      <c r="K829" s="78" t="s">
        <v>127</v>
      </c>
    </row>
    <row r="830" spans="1:11" s="131" customFormat="1" ht="41.25" customHeight="1" thickBot="1">
      <c r="A830" s="68">
        <v>43814</v>
      </c>
      <c r="B830" s="77" t="s">
        <v>139</v>
      </c>
      <c r="C830" s="175">
        <v>26257105862</v>
      </c>
      <c r="D830" s="69" t="str">
        <f>VLOOKUP($C829:$C$4969,$C$27:$D$4969,2,0)</f>
        <v>EDMA APARECIDA DIAS BERNABE</v>
      </c>
      <c r="E830" s="79">
        <v>1008</v>
      </c>
      <c r="F830" s="70" t="str">
        <f>VLOOKUP($E830:$E$4969,'PLANO DE APLICAÇÃO'!$A$4:$B$1013,2,0)</f>
        <v>AUXILIAR DE LIMPEZA</v>
      </c>
      <c r="G830" s="71">
        <v>1</v>
      </c>
      <c r="H830" s="130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>Recursos humanos (5)</v>
      </c>
      <c r="I830" s="73">
        <v>614.62</v>
      </c>
      <c r="J830" s="74">
        <v>43819</v>
      </c>
      <c r="K830" s="78" t="s">
        <v>127</v>
      </c>
    </row>
    <row r="831" spans="1:11" s="131" customFormat="1" ht="41.25" customHeight="1" thickBot="1">
      <c r="A831" s="68">
        <v>43814</v>
      </c>
      <c r="B831" s="77" t="s">
        <v>139</v>
      </c>
      <c r="C831" s="175">
        <v>22555165860</v>
      </c>
      <c r="D831" s="69" t="str">
        <f>VLOOKUP($C830:$C$4969,$C$27:$D$4969,2,0)</f>
        <v>EDNEA NUNES SILVA</v>
      </c>
      <c r="E831" s="79">
        <v>1008</v>
      </c>
      <c r="F831" s="70" t="str">
        <f>VLOOKUP($E831:$E$4969,'PLANO DE APLICAÇÃO'!$A$4:$B$1013,2,0)</f>
        <v>AUXILIAR DE LIMPEZA</v>
      </c>
      <c r="G831" s="71">
        <v>1</v>
      </c>
      <c r="H831" s="130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>Recursos humanos (5)</v>
      </c>
      <c r="I831" s="73">
        <v>490.78</v>
      </c>
      <c r="J831" s="74">
        <v>43819</v>
      </c>
      <c r="K831" s="78" t="s">
        <v>127</v>
      </c>
    </row>
    <row r="832" spans="1:11" s="131" customFormat="1" ht="41.25" customHeight="1" thickBot="1">
      <c r="A832" s="68">
        <v>43814</v>
      </c>
      <c r="B832" s="77" t="s">
        <v>139</v>
      </c>
      <c r="C832" s="175">
        <v>22555165860</v>
      </c>
      <c r="D832" s="69" t="str">
        <f>VLOOKUP($C831:$C$4969,$C$27:$D$4969,2,0)</f>
        <v>EDNEA NUNES SILVA</v>
      </c>
      <c r="E832" s="79">
        <v>1008</v>
      </c>
      <c r="F832" s="70" t="str">
        <f>VLOOKUP($E832:$E$4969,'PLANO DE APLICAÇÃO'!$A$4:$B$1013,2,0)</f>
        <v>AUXILIAR DE LIMPEZA</v>
      </c>
      <c r="G832" s="71">
        <v>1</v>
      </c>
      <c r="H832" s="130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>Recursos humanos (5)</v>
      </c>
      <c r="I832" s="73">
        <v>599.16</v>
      </c>
      <c r="J832" s="74">
        <v>43819</v>
      </c>
      <c r="K832" s="78" t="s">
        <v>127</v>
      </c>
    </row>
    <row r="833" spans="1:11" s="131" customFormat="1" ht="41.25" customHeight="1" thickBot="1">
      <c r="A833" s="68">
        <v>43814</v>
      </c>
      <c r="B833" s="77" t="s">
        <v>139</v>
      </c>
      <c r="C833" s="175">
        <v>14452577857</v>
      </c>
      <c r="D833" s="69" t="str">
        <f>VLOOKUP($C832:$C$4969,$C$27:$D$4969,2,0)</f>
        <v>ELAINE FARIA DA SILVA ASSIS</v>
      </c>
      <c r="E833" s="79">
        <v>1007</v>
      </c>
      <c r="F833" s="70" t="str">
        <f>VLOOKUP($E833:$E$4969,'PLANO DE APLICAÇÃO'!$A$4:$B$1013,2,0)</f>
        <v>COZINHEIRA</v>
      </c>
      <c r="G833" s="71">
        <v>1</v>
      </c>
      <c r="H833" s="130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>Recursos humanos (5)</v>
      </c>
      <c r="I833" s="73">
        <v>490.78</v>
      </c>
      <c r="J833" s="74">
        <v>43819</v>
      </c>
      <c r="K833" s="78" t="s">
        <v>127</v>
      </c>
    </row>
    <row r="834" spans="1:11" s="131" customFormat="1" ht="41.25" customHeight="1" thickBot="1">
      <c r="A834" s="68">
        <v>43814</v>
      </c>
      <c r="B834" s="77" t="s">
        <v>139</v>
      </c>
      <c r="C834" s="175">
        <v>14452577857</v>
      </c>
      <c r="D834" s="69" t="str">
        <f>VLOOKUP($C833:$C$4969,$C$27:$D$4969,2,0)</f>
        <v>ELAINE FARIA DA SILVA ASSIS</v>
      </c>
      <c r="E834" s="79">
        <v>1007</v>
      </c>
      <c r="F834" s="70" t="str">
        <f>VLOOKUP($E834:$E$4969,'PLANO DE APLICAÇÃO'!$A$4:$B$1013,2,0)</f>
        <v>COZINHEIRA</v>
      </c>
      <c r="G834" s="71">
        <v>1</v>
      </c>
      <c r="H834" s="130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>Recursos humanos (5)</v>
      </c>
      <c r="I834" s="73">
        <v>609.47</v>
      </c>
      <c r="J834" s="74">
        <v>43819</v>
      </c>
      <c r="K834" s="78" t="s">
        <v>127</v>
      </c>
    </row>
    <row r="835" spans="1:11" s="131" customFormat="1" ht="41.25" customHeight="1" thickBot="1">
      <c r="A835" s="68">
        <v>43814</v>
      </c>
      <c r="B835" s="77" t="s">
        <v>139</v>
      </c>
      <c r="C835" s="175">
        <v>21327926822</v>
      </c>
      <c r="D835" s="69" t="str">
        <f>VLOOKUP($C834:$C$4969,$C$27:$D$4969,2,0)</f>
        <v>ERICA DE PAULA SILVA CRISPIM</v>
      </c>
      <c r="E835" s="79">
        <v>1006</v>
      </c>
      <c r="F835" s="70" t="str">
        <f>VLOOKUP($E835:$E$4969,'PLANO DE APLICAÇÃO'!$A$4:$B$1013,2,0)</f>
        <v>CUIDADOR SOCIAL</v>
      </c>
      <c r="G835" s="71">
        <v>1</v>
      </c>
      <c r="H835" s="130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>Recursos humanos (5)</v>
      </c>
      <c r="I835" s="73">
        <v>490.78</v>
      </c>
      <c r="J835" s="74">
        <v>43819</v>
      </c>
      <c r="K835" s="78" t="s">
        <v>127</v>
      </c>
    </row>
    <row r="836" spans="1:11" s="131" customFormat="1" ht="41.25" customHeight="1" thickBot="1">
      <c r="A836" s="68">
        <v>43814</v>
      </c>
      <c r="B836" s="77" t="s">
        <v>139</v>
      </c>
      <c r="C836" s="175">
        <v>21327926822</v>
      </c>
      <c r="D836" s="69" t="str">
        <f>VLOOKUP($C835:$C$4969,$C$27:$D$4969,2,0)</f>
        <v>ERICA DE PAULA SILVA CRISPIM</v>
      </c>
      <c r="E836" s="79">
        <v>1006</v>
      </c>
      <c r="F836" s="70" t="str">
        <f>VLOOKUP($E836:$E$4969,'PLANO DE APLICAÇÃO'!$A$4:$B$1013,2,0)</f>
        <v>CUIDADOR SOCIAL</v>
      </c>
      <c r="G836" s="71">
        <v>1</v>
      </c>
      <c r="H836" s="130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>Recursos humanos (5)</v>
      </c>
      <c r="I836" s="73">
        <v>604.32000000000005</v>
      </c>
      <c r="J836" s="74">
        <v>43819</v>
      </c>
      <c r="K836" s="78" t="s">
        <v>127</v>
      </c>
    </row>
    <row r="837" spans="1:11" s="131" customFormat="1" ht="41.25" customHeight="1" thickBot="1">
      <c r="A837" s="68">
        <v>43814</v>
      </c>
      <c r="B837" s="77" t="s">
        <v>139</v>
      </c>
      <c r="C837" s="175" t="s">
        <v>435</v>
      </c>
      <c r="D837" s="69" t="str">
        <f>VLOOKUP($C836:$C$4969,$C$27:$D$4969,2,0)</f>
        <v>FERNANDA LEITE COELHO</v>
      </c>
      <c r="E837" s="79">
        <v>1001</v>
      </c>
      <c r="F837" s="70" t="str">
        <f>VLOOKUP($E837:$E$4969,'PLANO DE APLICAÇÃO'!$A$4:$B$1013,2,0)</f>
        <v>COORDENADOR TÉCNICO</v>
      </c>
      <c r="G837" s="71">
        <v>1</v>
      </c>
      <c r="H837" s="130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>Recursos humanos (5)</v>
      </c>
      <c r="I837" s="73">
        <v>849.77</v>
      </c>
      <c r="J837" s="74">
        <v>43819</v>
      </c>
      <c r="K837" s="78" t="s">
        <v>127</v>
      </c>
    </row>
    <row r="838" spans="1:11" s="131" customFormat="1" ht="41.25" customHeight="1" thickBot="1">
      <c r="A838" s="68">
        <v>43814</v>
      </c>
      <c r="B838" s="77" t="s">
        <v>139</v>
      </c>
      <c r="C838" s="175" t="s">
        <v>435</v>
      </c>
      <c r="D838" s="69" t="str">
        <f>VLOOKUP($C837:$C$4969,$C$27:$D$4969,2,0)</f>
        <v>FERNANDA LEITE COELHO</v>
      </c>
      <c r="E838" s="79">
        <v>1001</v>
      </c>
      <c r="F838" s="70" t="str">
        <f>VLOOKUP($E838:$E$4969,'PLANO DE APLICAÇÃO'!$A$4:$B$1013,2,0)</f>
        <v>COORDENADOR TÉCNICO</v>
      </c>
      <c r="G838" s="71">
        <v>1</v>
      </c>
      <c r="H838" s="130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>Recursos humanos (5)</v>
      </c>
      <c r="I838" s="73">
        <v>2000</v>
      </c>
      <c r="J838" s="74">
        <v>43819</v>
      </c>
      <c r="K838" s="78" t="s">
        <v>127</v>
      </c>
    </row>
    <row r="839" spans="1:11" s="131" customFormat="1" ht="41.25" customHeight="1" thickBot="1">
      <c r="A839" s="68">
        <v>43814</v>
      </c>
      <c r="B839" s="77" t="s">
        <v>139</v>
      </c>
      <c r="C839" s="175">
        <v>999781561</v>
      </c>
      <c r="D839" s="69" t="str">
        <f>VLOOKUP($C838:$C$4969,$C$27:$D$4969,2,0)</f>
        <v>GENI MARIA DIAS FURTADO</v>
      </c>
      <c r="E839" s="79">
        <v>1006</v>
      </c>
      <c r="F839" s="70" t="str">
        <f>VLOOKUP($E839:$E$4969,'PLANO DE APLICAÇÃO'!$A$4:$B$1013,2,0)</f>
        <v>CUIDADOR SOCIAL</v>
      </c>
      <c r="G839" s="71">
        <v>1</v>
      </c>
      <c r="H839" s="130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>Recursos humanos (5)</v>
      </c>
      <c r="I839" s="73">
        <v>612.41999999999996</v>
      </c>
      <c r="J839" s="74">
        <v>43819</v>
      </c>
      <c r="K839" s="78" t="s">
        <v>127</v>
      </c>
    </row>
    <row r="840" spans="1:11" s="131" customFormat="1" ht="41.25" customHeight="1" thickBot="1">
      <c r="A840" s="68">
        <v>43814</v>
      </c>
      <c r="B840" s="77" t="s">
        <v>139</v>
      </c>
      <c r="C840" s="175">
        <v>999781561</v>
      </c>
      <c r="D840" s="69" t="str">
        <f>VLOOKUP($C839:$C$4969,$C$27:$D$4969,2,0)</f>
        <v>GENI MARIA DIAS FURTADO</v>
      </c>
      <c r="E840" s="79">
        <v>1006</v>
      </c>
      <c r="F840" s="70" t="str">
        <f>VLOOKUP($E840:$E$4969,'PLANO DE APLICAÇÃO'!$A$4:$B$1013,2,0)</f>
        <v>CUIDADOR SOCIAL</v>
      </c>
      <c r="G840" s="71">
        <v>1</v>
      </c>
      <c r="H840" s="130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>Recursos humanos (5)</v>
      </c>
      <c r="I840" s="73">
        <v>490.78</v>
      </c>
      <c r="J840" s="74">
        <v>43819</v>
      </c>
      <c r="K840" s="78" t="s">
        <v>127</v>
      </c>
    </row>
    <row r="841" spans="1:11" s="131" customFormat="1" ht="41.25" customHeight="1" thickBot="1">
      <c r="A841" s="68">
        <v>43814</v>
      </c>
      <c r="B841" s="77" t="s">
        <v>139</v>
      </c>
      <c r="C841" s="175">
        <v>27257770549</v>
      </c>
      <c r="D841" s="69" t="str">
        <f>VLOOKUP($C840:$C$4969,$C$27:$D$4969,2,0)</f>
        <v>GILSON MOREIRA</v>
      </c>
      <c r="E841" s="79">
        <v>1008</v>
      </c>
      <c r="F841" s="70" t="str">
        <f>VLOOKUP($E841:$E$4969,'PLANO DE APLICAÇÃO'!$A$4:$B$1013,2,0)</f>
        <v>AUXILIAR DE LIMPEZA</v>
      </c>
      <c r="G841" s="71">
        <v>1</v>
      </c>
      <c r="H841" s="130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>Recursos humanos (5)</v>
      </c>
      <c r="I841" s="73">
        <v>614.62</v>
      </c>
      <c r="J841" s="74">
        <v>43819</v>
      </c>
      <c r="K841" s="78" t="s">
        <v>127</v>
      </c>
    </row>
    <row r="842" spans="1:11" s="131" customFormat="1" ht="41.25" customHeight="1" thickBot="1">
      <c r="A842" s="68">
        <v>43814</v>
      </c>
      <c r="B842" s="77" t="s">
        <v>139</v>
      </c>
      <c r="C842" s="175">
        <v>27257770549</v>
      </c>
      <c r="D842" s="69" t="str">
        <f>VLOOKUP($C841:$C$4969,$C$27:$D$4969,2,0)</f>
        <v>GILSON MOREIRA</v>
      </c>
      <c r="E842" s="79">
        <v>1008</v>
      </c>
      <c r="F842" s="70" t="str">
        <f>VLOOKUP($E842:$E$4969,'PLANO DE APLICAÇÃO'!$A$4:$B$1013,2,0)</f>
        <v>AUXILIAR DE LIMPEZA</v>
      </c>
      <c r="G842" s="71">
        <v>1</v>
      </c>
      <c r="H842" s="130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>Recursos humanos (5)</v>
      </c>
      <c r="I842" s="73">
        <v>490.78</v>
      </c>
      <c r="J842" s="74">
        <v>43819</v>
      </c>
      <c r="K842" s="78" t="s">
        <v>127</v>
      </c>
    </row>
    <row r="843" spans="1:11" s="131" customFormat="1" ht="41.25" customHeight="1" thickBot="1">
      <c r="A843" s="68">
        <v>43814</v>
      </c>
      <c r="B843" s="77" t="s">
        <v>139</v>
      </c>
      <c r="C843" s="175">
        <v>39284491843</v>
      </c>
      <c r="D843" s="69" t="str">
        <f>VLOOKUP($C842:$C$4969,$C$27:$D$4969,2,0)</f>
        <v>LARAIANI APARECIDA DE SOUZA BALAZS</v>
      </c>
      <c r="E843" s="79">
        <v>1006</v>
      </c>
      <c r="F843" s="70" t="str">
        <f>VLOOKUP($E843:$E$4969,'PLANO DE APLICAÇÃO'!$A$4:$B$1013,2,0)</f>
        <v>CUIDADOR SOCIAL</v>
      </c>
      <c r="G843" s="71">
        <v>1</v>
      </c>
      <c r="H843" s="130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>Recursos humanos (5)</v>
      </c>
      <c r="I843" s="73">
        <v>599.16</v>
      </c>
      <c r="J843" s="74">
        <v>43819</v>
      </c>
      <c r="K843" s="78" t="s">
        <v>127</v>
      </c>
    </row>
    <row r="844" spans="1:11" s="131" customFormat="1" ht="41.25" customHeight="1" thickBot="1">
      <c r="A844" s="68">
        <v>43814</v>
      </c>
      <c r="B844" s="77" t="s">
        <v>139</v>
      </c>
      <c r="C844" s="175">
        <v>39284491843</v>
      </c>
      <c r="D844" s="69" t="str">
        <f>VLOOKUP($C843:$C$4969,$C$27:$D$4969,2,0)</f>
        <v>LARAIANI APARECIDA DE SOUZA BALAZS</v>
      </c>
      <c r="E844" s="79">
        <v>1006</v>
      </c>
      <c r="F844" s="70" t="str">
        <f>VLOOKUP($E844:$E$4969,'PLANO DE APLICAÇÃO'!$A$4:$B$1013,2,0)</f>
        <v>CUIDADOR SOCIAL</v>
      </c>
      <c r="G844" s="71">
        <v>1</v>
      </c>
      <c r="H844" s="130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>Recursos humanos (5)</v>
      </c>
      <c r="I844" s="73">
        <v>490.78</v>
      </c>
      <c r="J844" s="74">
        <v>43819</v>
      </c>
      <c r="K844" s="78" t="s">
        <v>127</v>
      </c>
    </row>
    <row r="845" spans="1:11" s="131" customFormat="1" ht="41.25" customHeight="1" thickBot="1">
      <c r="A845" s="68">
        <v>43814</v>
      </c>
      <c r="B845" s="77" t="s">
        <v>139</v>
      </c>
      <c r="C845" s="175">
        <v>42260454836</v>
      </c>
      <c r="D845" s="69" t="str">
        <f>VLOOKUP($C844:$C$4969,$C$27:$D$4969,2,0)</f>
        <v>LAURA CERVILHA DE FREITAS FERREIRA</v>
      </c>
      <c r="E845" s="79">
        <v>1004</v>
      </c>
      <c r="F845" s="70" t="str">
        <f>VLOOKUP($E845:$E$4969,'PLANO DE APLICAÇÃO'!$A$4:$B$1013,2,0)</f>
        <v>TERAPEUTA OCUPACIONAL</v>
      </c>
      <c r="G845" s="71">
        <v>1</v>
      </c>
      <c r="H845" s="130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>Recursos humanos (5)</v>
      </c>
      <c r="I845" s="73">
        <v>1599.04</v>
      </c>
      <c r="J845" s="74">
        <v>43819</v>
      </c>
      <c r="K845" s="78" t="s">
        <v>127</v>
      </c>
    </row>
    <row r="846" spans="1:11" s="131" customFormat="1" ht="41.25" customHeight="1" thickBot="1">
      <c r="A846" s="68">
        <v>43814</v>
      </c>
      <c r="B846" s="77" t="s">
        <v>139</v>
      </c>
      <c r="C846" s="175">
        <v>42260454836</v>
      </c>
      <c r="D846" s="69" t="str">
        <f>VLOOKUP($C845:$C$4969,$C$27:$D$4969,2,0)</f>
        <v>LAURA CERVILHA DE FREITAS FERREIRA</v>
      </c>
      <c r="E846" s="79">
        <v>1004</v>
      </c>
      <c r="F846" s="70" t="str">
        <f>VLOOKUP($E846:$E$4969,'PLANO DE APLICAÇÃO'!$A$4:$B$1013,2,0)</f>
        <v>TERAPEUTA OCUPACIONAL</v>
      </c>
      <c r="G846" s="71">
        <v>1</v>
      </c>
      <c r="H846" s="130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>Recursos humanos (5)</v>
      </c>
      <c r="I846" s="73">
        <v>1000</v>
      </c>
      <c r="J846" s="74">
        <v>43819</v>
      </c>
      <c r="K846" s="78" t="s">
        <v>127</v>
      </c>
    </row>
    <row r="847" spans="1:11" s="131" customFormat="1" ht="41.25" customHeight="1" thickBot="1">
      <c r="A847" s="68">
        <v>43814</v>
      </c>
      <c r="B847" s="77" t="s">
        <v>139</v>
      </c>
      <c r="C847" s="175">
        <v>42260454836</v>
      </c>
      <c r="D847" s="69" t="str">
        <f>VLOOKUP($C846:$C$4969,$C$27:$D$4969,2,0)</f>
        <v>LAURA CERVILHA DE FREITAS FERREIRA</v>
      </c>
      <c r="E847" s="79">
        <v>1004</v>
      </c>
      <c r="F847" s="70" t="str">
        <f>VLOOKUP($E847:$E$4969,'PLANO DE APLICAÇÃO'!$A$4:$B$1013,2,0)</f>
        <v>TERAPEUTA OCUPACIONAL</v>
      </c>
      <c r="G847" s="71">
        <v>1</v>
      </c>
      <c r="H847" s="130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>Recursos humanos (5)</v>
      </c>
      <c r="I847" s="73">
        <v>1033.78</v>
      </c>
      <c r="J847" s="74">
        <v>43819</v>
      </c>
      <c r="K847" s="78" t="s">
        <v>127</v>
      </c>
    </row>
    <row r="848" spans="1:11" s="131" customFormat="1" ht="41.25" customHeight="1" thickBot="1">
      <c r="A848" s="68">
        <v>43814</v>
      </c>
      <c r="B848" s="77" t="s">
        <v>139</v>
      </c>
      <c r="C848" s="175">
        <v>6014818871</v>
      </c>
      <c r="D848" s="69" t="str">
        <f>VLOOKUP($C847:$C$4969,$C$27:$D$4969,2,0)</f>
        <v>MARIA DE LOURDES DOS SANTOS</v>
      </c>
      <c r="E848" s="79">
        <v>1009</v>
      </c>
      <c r="F848" s="70" t="str">
        <f>VLOOKUP($E848:$E$4969,'PLANO DE APLICAÇÃO'!$A$4:$B$1013,2,0)</f>
        <v>LAVANDERIA</v>
      </c>
      <c r="G848" s="71">
        <v>1</v>
      </c>
      <c r="H848" s="130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>Recursos humanos (5)</v>
      </c>
      <c r="I848" s="73">
        <v>490.78</v>
      </c>
      <c r="J848" s="74">
        <v>43819</v>
      </c>
      <c r="K848" s="78" t="s">
        <v>127</v>
      </c>
    </row>
    <row r="849" spans="1:11" s="131" customFormat="1" ht="41.25" customHeight="1" thickBot="1">
      <c r="A849" s="68">
        <v>43814</v>
      </c>
      <c r="B849" s="77" t="s">
        <v>139</v>
      </c>
      <c r="C849" s="175">
        <v>6014818871</v>
      </c>
      <c r="D849" s="69" t="str">
        <f>VLOOKUP($C848:$C$4969,$C$27:$D$4969,2,0)</f>
        <v>MARIA DE LOURDES DOS SANTOS</v>
      </c>
      <c r="E849" s="79">
        <v>1009</v>
      </c>
      <c r="F849" s="70" t="str">
        <f>VLOOKUP($E849:$E$4969,'PLANO DE APLICAÇÃO'!$A$4:$B$1013,2,0)</f>
        <v>LAVANDERIA</v>
      </c>
      <c r="G849" s="71">
        <v>1</v>
      </c>
      <c r="H849" s="130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>Recursos humanos (5)</v>
      </c>
      <c r="I849" s="73">
        <v>620.75</v>
      </c>
      <c r="J849" s="74">
        <v>43819</v>
      </c>
      <c r="K849" s="78" t="s">
        <v>127</v>
      </c>
    </row>
    <row r="850" spans="1:11" s="131" customFormat="1" ht="41.25" customHeight="1" thickBot="1">
      <c r="A850" s="68">
        <v>43814</v>
      </c>
      <c r="B850" s="77" t="s">
        <v>139</v>
      </c>
      <c r="C850" s="175">
        <v>32219947882</v>
      </c>
      <c r="D850" s="69" t="str">
        <f>VLOOKUP($C849:$C$4969,$C$27:$D$4969,2,0)</f>
        <v>MARIANA CRISTINA ALVES</v>
      </c>
      <c r="E850" s="79">
        <v>1006</v>
      </c>
      <c r="F850" s="70" t="str">
        <f>VLOOKUP($E850:$E$4969,'PLANO DE APLICAÇÃO'!$A$4:$B$1013,2,0)</f>
        <v>CUIDADOR SOCIAL</v>
      </c>
      <c r="G850" s="71">
        <v>1</v>
      </c>
      <c r="H850" s="130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>Recursos humanos (5)</v>
      </c>
      <c r="I850" s="73">
        <v>490.78</v>
      </c>
      <c r="J850" s="74">
        <v>43819</v>
      </c>
      <c r="K850" s="78" t="s">
        <v>127</v>
      </c>
    </row>
    <row r="851" spans="1:11" s="131" customFormat="1" ht="41.25" customHeight="1" thickBot="1">
      <c r="A851" s="68">
        <v>43814</v>
      </c>
      <c r="B851" s="77" t="s">
        <v>139</v>
      </c>
      <c r="C851" s="175">
        <v>32219947882</v>
      </c>
      <c r="D851" s="69" t="str">
        <f>VLOOKUP($C850:$C$4969,$C$27:$D$4969,2,0)</f>
        <v>MARIANA CRISTINA ALVES</v>
      </c>
      <c r="E851" s="79">
        <v>1006</v>
      </c>
      <c r="F851" s="70" t="str">
        <f>VLOOKUP($E851:$E$4969,'PLANO DE APLICAÇÃO'!$A$4:$B$1013,2,0)</f>
        <v>CUIDADOR SOCIAL</v>
      </c>
      <c r="G851" s="71">
        <v>1</v>
      </c>
      <c r="H851" s="130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>Recursos humanos (5)</v>
      </c>
      <c r="I851" s="73">
        <v>620.75</v>
      </c>
      <c r="J851" s="74">
        <v>43819</v>
      </c>
      <c r="K851" s="78" t="s">
        <v>127</v>
      </c>
    </row>
    <row r="852" spans="1:11" s="131" customFormat="1" ht="41.25" customHeight="1" thickBot="1">
      <c r="A852" s="68">
        <v>43814</v>
      </c>
      <c r="B852" s="77" t="s">
        <v>139</v>
      </c>
      <c r="C852" s="175">
        <v>43065202859</v>
      </c>
      <c r="D852" s="69" t="str">
        <f>VLOOKUP($C851:$C$4969,$C$27:$D$4969,2,0)</f>
        <v>MARINA PONSE</v>
      </c>
      <c r="E852" s="79">
        <v>1003</v>
      </c>
      <c r="F852" s="70" t="str">
        <f>VLOOKUP($E852:$E$4969,'PLANO DE APLICAÇÃO'!$A$4:$B$1013,2,0)</f>
        <v>PSICÓLOGO</v>
      </c>
      <c r="G852" s="71">
        <v>1</v>
      </c>
      <c r="H852" s="130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>Recursos humanos (5)</v>
      </c>
      <c r="I852" s="73">
        <v>1049.94</v>
      </c>
      <c r="J852" s="74">
        <v>43819</v>
      </c>
      <c r="K852" s="78" t="s">
        <v>127</v>
      </c>
    </row>
    <row r="853" spans="1:11" s="131" customFormat="1" ht="41.25" customHeight="1" thickBot="1">
      <c r="A853" s="68">
        <v>43814</v>
      </c>
      <c r="B853" s="77" t="s">
        <v>139</v>
      </c>
      <c r="C853" s="175">
        <v>43065202859</v>
      </c>
      <c r="D853" s="69" t="str">
        <f>VLOOKUP($C852:$C$4969,$C$27:$D$4969,2,0)</f>
        <v>MARINA PONSE</v>
      </c>
      <c r="E853" s="79">
        <v>1003</v>
      </c>
      <c r="F853" s="70" t="str">
        <f>VLOOKUP($E853:$E$4969,'PLANO DE APLICAÇÃO'!$A$4:$B$1013,2,0)</f>
        <v>PSICÓLOGO</v>
      </c>
      <c r="G853" s="71">
        <v>1</v>
      </c>
      <c r="H853" s="130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>Recursos humanos (5)</v>
      </c>
      <c r="I853" s="73">
        <v>1000</v>
      </c>
      <c r="J853" s="74">
        <v>43819</v>
      </c>
      <c r="K853" s="78" t="s">
        <v>127</v>
      </c>
    </row>
    <row r="854" spans="1:11" s="131" customFormat="1" ht="41.25" customHeight="1" thickBot="1">
      <c r="A854" s="68">
        <v>43814</v>
      </c>
      <c r="B854" s="77" t="s">
        <v>139</v>
      </c>
      <c r="C854" s="175">
        <v>8166830850</v>
      </c>
      <c r="D854" s="69" t="str">
        <f>VLOOKUP($C853:$C$4969,$C$27:$D$4969,2,0)</f>
        <v>MARISA DE SOUSA CAMPOS BARBOSA</v>
      </c>
      <c r="E854" s="79">
        <v>1008</v>
      </c>
      <c r="F854" s="70" t="str">
        <f>VLOOKUP($E854:$E$4969,'PLANO DE APLICAÇÃO'!$A$4:$B$1013,2,0)</f>
        <v>AUXILIAR DE LIMPEZA</v>
      </c>
      <c r="G854" s="71">
        <v>1</v>
      </c>
      <c r="H854" s="130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>Recursos humanos (5)</v>
      </c>
      <c r="I854" s="73">
        <v>457.11</v>
      </c>
      <c r="J854" s="74">
        <v>43819</v>
      </c>
      <c r="K854" s="78" t="s">
        <v>127</v>
      </c>
    </row>
    <row r="855" spans="1:11" s="131" customFormat="1" ht="41.25" customHeight="1" thickBot="1">
      <c r="A855" s="68">
        <v>43814</v>
      </c>
      <c r="B855" s="77" t="s">
        <v>139</v>
      </c>
      <c r="C855" s="175">
        <v>8166830850</v>
      </c>
      <c r="D855" s="69" t="str">
        <f>VLOOKUP($C854:$C$4969,$C$27:$D$4969,2,0)</f>
        <v>MARISA DE SOUSA CAMPOS BARBOSA</v>
      </c>
      <c r="E855" s="79">
        <v>1008</v>
      </c>
      <c r="F855" s="70" t="str">
        <f>VLOOKUP($E855:$E$4969,'PLANO DE APLICAÇÃO'!$A$4:$B$1013,2,0)</f>
        <v>AUXILIAR DE LIMPEZA</v>
      </c>
      <c r="G855" s="71">
        <v>1</v>
      </c>
      <c r="H855" s="130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>Recursos humanos (5)</v>
      </c>
      <c r="I855" s="73">
        <v>490.78</v>
      </c>
      <c r="J855" s="74">
        <v>43819</v>
      </c>
      <c r="K855" s="78" t="s">
        <v>127</v>
      </c>
    </row>
    <row r="856" spans="1:11" s="131" customFormat="1" ht="41.25" customHeight="1" thickBot="1">
      <c r="A856" s="68">
        <v>43814</v>
      </c>
      <c r="B856" s="77" t="s">
        <v>139</v>
      </c>
      <c r="C856" s="175">
        <v>98467212500</v>
      </c>
      <c r="D856" s="69" t="str">
        <f>VLOOKUP($C855:$C$4969,$C$27:$D$4969,2,0)</f>
        <v>MARIUZETE SANTANA GOMES LEONARDO</v>
      </c>
      <c r="E856" s="79">
        <v>1006</v>
      </c>
      <c r="F856" s="70" t="str">
        <f>VLOOKUP($E856:$E$4969,'PLANO DE APLICAÇÃO'!$A$4:$B$1013,2,0)</f>
        <v>CUIDADOR SOCIAL</v>
      </c>
      <c r="G856" s="71">
        <v>1</v>
      </c>
      <c r="H856" s="130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>Recursos humanos (5)</v>
      </c>
      <c r="I856" s="73">
        <v>261.76</v>
      </c>
      <c r="J856" s="74">
        <v>43819</v>
      </c>
      <c r="K856" s="78" t="s">
        <v>127</v>
      </c>
    </row>
    <row r="857" spans="1:11" s="131" customFormat="1" ht="41.25" customHeight="1" thickBot="1">
      <c r="A857" s="68">
        <v>43814</v>
      </c>
      <c r="B857" s="77" t="s">
        <v>139</v>
      </c>
      <c r="C857" s="175">
        <v>98467212500</v>
      </c>
      <c r="D857" s="69" t="str">
        <f>VLOOKUP($C856:$C$4969,$C$27:$D$4969,2,0)</f>
        <v>MARIUZETE SANTANA GOMES LEONARDO</v>
      </c>
      <c r="E857" s="79">
        <v>1006</v>
      </c>
      <c r="F857" s="70" t="str">
        <f>VLOOKUP($E857:$E$4969,'PLANO DE APLICAÇÃO'!$A$4:$B$1013,2,0)</f>
        <v>CUIDADOR SOCIAL</v>
      </c>
      <c r="G857" s="71">
        <v>1</v>
      </c>
      <c r="H857" s="130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>Recursos humanos (5)</v>
      </c>
      <c r="I857" s="73">
        <v>229.02</v>
      </c>
      <c r="J857" s="74">
        <v>43819</v>
      </c>
      <c r="K857" s="78" t="s">
        <v>127</v>
      </c>
    </row>
    <row r="858" spans="1:11" s="131" customFormat="1" ht="41.25" customHeight="1" thickBot="1">
      <c r="A858" s="68">
        <v>43814</v>
      </c>
      <c r="B858" s="77" t="s">
        <v>139</v>
      </c>
      <c r="C858" s="175">
        <v>98467212500</v>
      </c>
      <c r="D858" s="69" t="str">
        <f>VLOOKUP($C857:$C$4969,$C$27:$D$4969,2,0)</f>
        <v>MARIUZETE SANTANA GOMES LEONARDO</v>
      </c>
      <c r="E858" s="79">
        <v>1006</v>
      </c>
      <c r="F858" s="70" t="str">
        <f>VLOOKUP($E858:$E$4969,'PLANO DE APLICAÇÃO'!$A$4:$B$1013,2,0)</f>
        <v>CUIDADOR SOCIAL</v>
      </c>
      <c r="G858" s="71">
        <v>1</v>
      </c>
      <c r="H858" s="130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>Recursos humanos (5)</v>
      </c>
      <c r="I858" s="73">
        <v>674.24</v>
      </c>
      <c r="J858" s="74">
        <v>43819</v>
      </c>
      <c r="K858" s="78" t="s">
        <v>127</v>
      </c>
    </row>
    <row r="859" spans="1:11" s="131" customFormat="1" ht="41.25" customHeight="1" thickBot="1">
      <c r="A859" s="68">
        <v>43814</v>
      </c>
      <c r="B859" s="77" t="s">
        <v>139</v>
      </c>
      <c r="C859" s="175">
        <v>17538257845</v>
      </c>
      <c r="D859" s="69" t="str">
        <f>VLOOKUP($C858:$C$4969,$C$27:$D$4969,2,0)</f>
        <v>MARLI MENDONÇA</v>
      </c>
      <c r="E859" s="79">
        <v>1006</v>
      </c>
      <c r="F859" s="70" t="str">
        <f>VLOOKUP($E859:$E$4969,'PLANO DE APLICAÇÃO'!$A$4:$B$1013,2,0)</f>
        <v>CUIDADOR SOCIAL</v>
      </c>
      <c r="G859" s="71">
        <v>1</v>
      </c>
      <c r="H859" s="130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>Recursos humanos (5)</v>
      </c>
      <c r="I859" s="73">
        <v>490.78</v>
      </c>
      <c r="J859" s="74">
        <v>43819</v>
      </c>
      <c r="K859" s="78" t="s">
        <v>127</v>
      </c>
    </row>
    <row r="860" spans="1:11" s="131" customFormat="1" ht="41.25" customHeight="1" thickBot="1">
      <c r="A860" s="68">
        <v>43814</v>
      </c>
      <c r="B860" s="77" t="s">
        <v>139</v>
      </c>
      <c r="C860" s="175">
        <v>17538257845</v>
      </c>
      <c r="D860" s="69" t="str">
        <f>VLOOKUP($C859:$C$4969,$C$27:$D$4969,2,0)</f>
        <v>MARLI MENDONÇA</v>
      </c>
      <c r="E860" s="79">
        <v>1006</v>
      </c>
      <c r="F860" s="70" t="str">
        <f>VLOOKUP($E860:$E$4969,'PLANO DE APLICAÇÃO'!$A$4:$B$1013,2,0)</f>
        <v>CUIDADOR SOCIAL</v>
      </c>
      <c r="G860" s="71">
        <v>1</v>
      </c>
      <c r="H860" s="130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>Recursos humanos (5)</v>
      </c>
      <c r="I860" s="73">
        <v>604.83000000000004</v>
      </c>
      <c r="J860" s="74">
        <v>43819</v>
      </c>
      <c r="K860" s="78" t="s">
        <v>127</v>
      </c>
    </row>
    <row r="861" spans="1:11" s="131" customFormat="1" ht="41.25" customHeight="1" thickBot="1">
      <c r="A861" s="68">
        <v>43814</v>
      </c>
      <c r="B861" s="77" t="s">
        <v>139</v>
      </c>
      <c r="C861" s="175">
        <v>5891067838</v>
      </c>
      <c r="D861" s="69" t="str">
        <f>VLOOKUP($C860:$C$4969,$C$27:$D$4969,2,0)</f>
        <v>MAURA GOMES MARTINIANO DE OLIVEIRA</v>
      </c>
      <c r="E861" s="79">
        <v>1002</v>
      </c>
      <c r="F861" s="70" t="str">
        <f>VLOOKUP($E861:$E$4969,'PLANO DE APLICAÇÃO'!$A$4:$B$1013,2,0)</f>
        <v>ASSISTENTE SOCIAL</v>
      </c>
      <c r="G861" s="71">
        <v>1</v>
      </c>
      <c r="H861" s="130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>Recursos humanos (5)</v>
      </c>
      <c r="I861" s="73">
        <v>1157.82</v>
      </c>
      <c r="J861" s="74">
        <v>43819</v>
      </c>
      <c r="K861" s="78" t="s">
        <v>127</v>
      </c>
    </row>
    <row r="862" spans="1:11" s="131" customFormat="1" ht="41.25" customHeight="1" thickBot="1">
      <c r="A862" s="68">
        <v>43814</v>
      </c>
      <c r="B862" s="77" t="s">
        <v>139</v>
      </c>
      <c r="C862" s="175">
        <v>5891067838</v>
      </c>
      <c r="D862" s="69" t="str">
        <f>VLOOKUP($C861:$C$4969,$C$27:$D$4969,2,0)</f>
        <v>MAURA GOMES MARTINIANO DE OLIVEIRA</v>
      </c>
      <c r="E862" s="79">
        <v>1002</v>
      </c>
      <c r="F862" s="70" t="str">
        <f>VLOOKUP($E862:$E$4969,'PLANO DE APLICAÇÃO'!$A$4:$B$1013,2,0)</f>
        <v>ASSISTENTE SOCIAL</v>
      </c>
      <c r="G862" s="71">
        <v>1</v>
      </c>
      <c r="H862" s="130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>Recursos humanos (5)</v>
      </c>
      <c r="I862" s="73">
        <v>2000</v>
      </c>
      <c r="J862" s="74">
        <v>43819</v>
      </c>
      <c r="K862" s="78" t="s">
        <v>127</v>
      </c>
    </row>
    <row r="863" spans="1:11" s="131" customFormat="1" ht="41.25" customHeight="1" thickBot="1">
      <c r="A863" s="68">
        <v>43814</v>
      </c>
      <c r="B863" s="77" t="s">
        <v>139</v>
      </c>
      <c r="C863" s="175">
        <v>21268132829</v>
      </c>
      <c r="D863" s="69" t="str">
        <f>VLOOKUP($C862:$C$4969,$C$27:$D$4969,2,0)</f>
        <v>MIRIA RODRIGUES DE BRITO</v>
      </c>
      <c r="E863" s="79">
        <v>1006</v>
      </c>
      <c r="F863" s="70" t="str">
        <f>VLOOKUP($E863:$E$4969,'PLANO DE APLICAÇÃO'!$A$4:$B$1013,2,0)</f>
        <v>CUIDADOR SOCIAL</v>
      </c>
      <c r="G863" s="71">
        <v>1</v>
      </c>
      <c r="H863" s="130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>Recursos humanos (5)</v>
      </c>
      <c r="I863" s="73">
        <v>490.78</v>
      </c>
      <c r="J863" s="74">
        <v>43819</v>
      </c>
      <c r="K863" s="78" t="s">
        <v>127</v>
      </c>
    </row>
    <row r="864" spans="1:11" s="131" customFormat="1" ht="41.25" customHeight="1" thickBot="1">
      <c r="A864" s="68">
        <v>43814</v>
      </c>
      <c r="B864" s="77" t="s">
        <v>139</v>
      </c>
      <c r="C864" s="175">
        <v>21268132829</v>
      </c>
      <c r="D864" s="69" t="str">
        <f>VLOOKUP($C863:$C$4969,$C$27:$D$4969,2,0)</f>
        <v>MIRIA RODRIGUES DE BRITO</v>
      </c>
      <c r="E864" s="79">
        <v>1006</v>
      </c>
      <c r="F864" s="70" t="str">
        <f>VLOOKUP($E864:$E$4969,'PLANO DE APLICAÇÃO'!$A$4:$B$1013,2,0)</f>
        <v>CUIDADOR SOCIAL</v>
      </c>
      <c r="G864" s="71">
        <v>1</v>
      </c>
      <c r="H864" s="130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>Recursos humanos (5)</v>
      </c>
      <c r="I864" s="73">
        <v>882.66</v>
      </c>
      <c r="J864" s="74">
        <v>43819</v>
      </c>
      <c r="K864" s="78" t="s">
        <v>127</v>
      </c>
    </row>
    <row r="865" spans="1:11" s="131" customFormat="1" ht="41.25" customHeight="1" thickBot="1">
      <c r="A865" s="68">
        <v>43814</v>
      </c>
      <c r="B865" s="77" t="s">
        <v>139</v>
      </c>
      <c r="C865" s="175">
        <v>21268132829</v>
      </c>
      <c r="D865" s="69" t="str">
        <f>VLOOKUP($C864:$C$4969,$C$27:$D$4969,2,0)</f>
        <v>MIRIA RODRIGUES DE BRITO</v>
      </c>
      <c r="E865" s="79">
        <v>1006</v>
      </c>
      <c r="F865" s="70" t="str">
        <f>VLOOKUP($E865:$E$4969,'PLANO DE APLICAÇÃO'!$A$4:$B$1013,2,0)</f>
        <v>CUIDADOR SOCIAL</v>
      </c>
      <c r="G865" s="71">
        <v>1</v>
      </c>
      <c r="H865" s="130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>Recursos humanos (5)</v>
      </c>
      <c r="I865" s="73">
        <v>604.32000000000005</v>
      </c>
      <c r="J865" s="74">
        <v>43819</v>
      </c>
      <c r="K865" s="78" t="s">
        <v>127</v>
      </c>
    </row>
    <row r="866" spans="1:11" s="131" customFormat="1" ht="41.25" customHeight="1" thickBot="1">
      <c r="A866" s="68">
        <v>43814</v>
      </c>
      <c r="B866" s="77" t="s">
        <v>139</v>
      </c>
      <c r="C866" s="76" t="s">
        <v>595</v>
      </c>
      <c r="D866" s="69" t="s">
        <v>498</v>
      </c>
      <c r="E866" s="79">
        <v>1006</v>
      </c>
      <c r="F866" s="70" t="str">
        <f>VLOOKUP($E866:$E$4969,'PLANO DE APLICAÇÃO'!$A$4:$B$1013,2,0)</f>
        <v>CUIDADOR SOCIAL</v>
      </c>
      <c r="G866" s="71">
        <v>1</v>
      </c>
      <c r="H866" s="130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>Recursos humanos (5)</v>
      </c>
      <c r="I866" s="73">
        <v>299.58999999999997</v>
      </c>
      <c r="J866" s="74">
        <v>43819</v>
      </c>
      <c r="K866" s="78" t="s">
        <v>127</v>
      </c>
    </row>
    <row r="867" spans="1:11" s="131" customFormat="1" ht="41.25" customHeight="1" thickBot="1">
      <c r="A867" s="68">
        <v>43814</v>
      </c>
      <c r="B867" s="77" t="s">
        <v>139</v>
      </c>
      <c r="C867" s="76" t="s">
        <v>595</v>
      </c>
      <c r="D867" s="69" t="s">
        <v>498</v>
      </c>
      <c r="E867" s="79">
        <v>1006</v>
      </c>
      <c r="F867" s="70" t="str">
        <f>VLOOKUP($E867:$E$4969,'PLANO DE APLICAÇÃO'!$A$4:$B$1013,2,0)</f>
        <v>CUIDADOR SOCIAL</v>
      </c>
      <c r="G867" s="71">
        <v>1</v>
      </c>
      <c r="H867" s="130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>Recursos humanos (5)</v>
      </c>
      <c r="I867" s="73">
        <v>490.78</v>
      </c>
      <c r="J867" s="74">
        <v>43819</v>
      </c>
      <c r="K867" s="78" t="s">
        <v>127</v>
      </c>
    </row>
    <row r="868" spans="1:11" s="131" customFormat="1" ht="41.25" customHeight="1" thickBot="1">
      <c r="A868" s="68">
        <v>43814</v>
      </c>
      <c r="B868" s="77" t="s">
        <v>139</v>
      </c>
      <c r="C868" s="175">
        <v>4780767547</v>
      </c>
      <c r="D868" s="69" t="str">
        <f>VLOOKUP($C867:$C$4969,$C$27:$D$4969,2,0)</f>
        <v>ROSILENE CONCEIÇÃO DOS SANTOS</v>
      </c>
      <c r="E868" s="79">
        <v>1009</v>
      </c>
      <c r="F868" s="70" t="str">
        <f>VLOOKUP($E868:$E$4969,'PLANO DE APLICAÇÃO'!$A$4:$B$1013,2,0)</f>
        <v>LAVANDERIA</v>
      </c>
      <c r="G868" s="71">
        <v>1</v>
      </c>
      <c r="H868" s="130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>Recursos humanos (5)</v>
      </c>
      <c r="I868" s="73">
        <v>614.62</v>
      </c>
      <c r="J868" s="74">
        <v>43819</v>
      </c>
      <c r="K868" s="78" t="s">
        <v>127</v>
      </c>
    </row>
    <row r="869" spans="1:11" s="131" customFormat="1" ht="41.25" customHeight="1" thickBot="1">
      <c r="A869" s="68">
        <v>43814</v>
      </c>
      <c r="B869" s="77" t="s">
        <v>139</v>
      </c>
      <c r="C869" s="175">
        <v>4780767547</v>
      </c>
      <c r="D869" s="69" t="str">
        <f>VLOOKUP($C868:$C$4969,$C$27:$D$4969,2,0)</f>
        <v>ROSILENE CONCEIÇÃO DOS SANTOS</v>
      </c>
      <c r="E869" s="79">
        <v>1009</v>
      </c>
      <c r="F869" s="70" t="str">
        <f>VLOOKUP($E869:$E$4969,'PLANO DE APLICAÇÃO'!$A$4:$B$1013,2,0)</f>
        <v>LAVANDERIA</v>
      </c>
      <c r="G869" s="71">
        <v>1</v>
      </c>
      <c r="H869" s="130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>Recursos humanos (5)</v>
      </c>
      <c r="I869" s="73">
        <v>490.78</v>
      </c>
      <c r="J869" s="74">
        <v>43819</v>
      </c>
      <c r="K869" s="78" t="s">
        <v>127</v>
      </c>
    </row>
    <row r="870" spans="1:11" s="131" customFormat="1" ht="41.25" customHeight="1" thickBot="1">
      <c r="A870" s="68">
        <v>43814</v>
      </c>
      <c r="B870" s="77" t="s">
        <v>139</v>
      </c>
      <c r="C870" s="175">
        <v>31023160854</v>
      </c>
      <c r="D870" s="69" t="str">
        <f>VLOOKUP($C869:$C$4969,$C$27:$D$4969,2,0)</f>
        <v>TATIANA IZABEL RANGEL THEODORO</v>
      </c>
      <c r="E870" s="79">
        <v>1006</v>
      </c>
      <c r="F870" s="70" t="str">
        <f>VLOOKUP($E870:$E$4969,'PLANO DE APLICAÇÃO'!$A$4:$B$1013,2,0)</f>
        <v>CUIDADOR SOCIAL</v>
      </c>
      <c r="G870" s="71">
        <v>1</v>
      </c>
      <c r="H870" s="130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>Recursos humanos (5)</v>
      </c>
      <c r="I870" s="73">
        <v>490.78</v>
      </c>
      <c r="J870" s="74">
        <v>43819</v>
      </c>
      <c r="K870" s="78" t="s">
        <v>127</v>
      </c>
    </row>
    <row r="871" spans="1:11" s="131" customFormat="1" ht="41.25" customHeight="1" thickBot="1">
      <c r="A871" s="68">
        <v>43814</v>
      </c>
      <c r="B871" s="77" t="s">
        <v>139</v>
      </c>
      <c r="C871" s="175">
        <v>31023160854</v>
      </c>
      <c r="D871" s="69" t="str">
        <f>VLOOKUP($C870:$C$4969,$C$27:$D$4969,2,0)</f>
        <v>TATIANA IZABEL RANGEL THEODORO</v>
      </c>
      <c r="E871" s="79">
        <v>1006</v>
      </c>
      <c r="F871" s="70" t="str">
        <f>VLOOKUP($E871:$E$4969,'PLANO DE APLICAÇÃO'!$A$4:$B$1013,2,0)</f>
        <v>CUIDADOR SOCIAL</v>
      </c>
      <c r="G871" s="71">
        <v>1</v>
      </c>
      <c r="H871" s="130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>Recursos humanos (5)</v>
      </c>
      <c r="I871" s="73">
        <v>631.47</v>
      </c>
      <c r="J871" s="74">
        <v>43819</v>
      </c>
      <c r="K871" s="78" t="s">
        <v>127</v>
      </c>
    </row>
    <row r="872" spans="1:11" s="131" customFormat="1" ht="41.25" customHeight="1" thickBot="1">
      <c r="A872" s="68">
        <v>43804</v>
      </c>
      <c r="B872" s="77" t="s">
        <v>267</v>
      </c>
      <c r="C872" s="175">
        <v>40432544000147</v>
      </c>
      <c r="D872" s="69" t="s">
        <v>447</v>
      </c>
      <c r="E872" s="79">
        <v>3003</v>
      </c>
      <c r="F872" s="70" t="str">
        <f>VLOOKUP($E872:$E$4969,'PLANO DE APLICAÇÃO'!$A$4:$B$1013,2,0)</f>
        <v>TELEFONE/INTERNET</v>
      </c>
      <c r="G872" s="71">
        <v>11</v>
      </c>
      <c r="H872" s="130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>Utilidades públicas (7)</v>
      </c>
      <c r="I872" s="73">
        <v>41.93</v>
      </c>
      <c r="J872" s="74">
        <v>43819</v>
      </c>
      <c r="K872" s="78" t="s">
        <v>596</v>
      </c>
    </row>
    <row r="873" spans="1:11" s="131" customFormat="1" ht="41.25" customHeight="1" thickBot="1">
      <c r="A873" s="68">
        <v>43815</v>
      </c>
      <c r="B873" s="77" t="s">
        <v>598</v>
      </c>
      <c r="C873" s="175" t="s">
        <v>48</v>
      </c>
      <c r="D873" s="69" t="str">
        <f>VLOOKUP($C872:$C$4969,$C$27:$D$4969,2,0)</f>
        <v>FLAVIA MELO ASSESSORIA CONTABIL EIRELI ME</v>
      </c>
      <c r="E873" s="79">
        <v>3006</v>
      </c>
      <c r="F873" s="70" t="str">
        <f>VLOOKUP($E873:$E$4969,'PLANO DE APLICAÇÃO'!$A$4:$B$1013,2,0)</f>
        <v>ASSISTÊNCIA CONTÁBIL</v>
      </c>
      <c r="G873" s="71">
        <v>8</v>
      </c>
      <c r="H873" s="130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>Outros serviços de terceiros</v>
      </c>
      <c r="I873" s="73">
        <v>2669.5</v>
      </c>
      <c r="J873" s="74">
        <v>43819</v>
      </c>
      <c r="K873" s="78" t="s">
        <v>597</v>
      </c>
    </row>
    <row r="874" spans="1:11" s="131" customFormat="1" ht="41.25" customHeight="1" thickBot="1">
      <c r="A874" s="68">
        <v>43816</v>
      </c>
      <c r="B874" s="77" t="s">
        <v>602</v>
      </c>
      <c r="C874" s="76" t="s">
        <v>599</v>
      </c>
      <c r="D874" s="69" t="s">
        <v>600</v>
      </c>
      <c r="E874" s="79">
        <v>4001</v>
      </c>
      <c r="F874" s="70" t="str">
        <f>VLOOKUP($E874:$E$4969,'PLANO DE APLICAÇÃO'!$A$4:$B$1013,2,0)</f>
        <v>GÊNEROS ALIMENTÍCIOS</v>
      </c>
      <c r="G874" s="71">
        <v>5</v>
      </c>
      <c r="H874" s="130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>Gêneros alimentícios</v>
      </c>
      <c r="I874" s="73">
        <v>67.31</v>
      </c>
      <c r="J874" s="74">
        <v>43819</v>
      </c>
      <c r="K874" s="78" t="s">
        <v>601</v>
      </c>
    </row>
    <row r="875" spans="1:11" s="131" customFormat="1" ht="41.25" customHeight="1" thickBot="1">
      <c r="A875" s="68">
        <v>43815</v>
      </c>
      <c r="B875" s="77" t="s">
        <v>604</v>
      </c>
      <c r="C875" s="175">
        <v>24896425001918</v>
      </c>
      <c r="D875" s="69" t="s">
        <v>225</v>
      </c>
      <c r="E875" s="79">
        <v>4001</v>
      </c>
      <c r="F875" s="70" t="str">
        <f>VLOOKUP($E875:$E$4969,'PLANO DE APLICAÇÃO'!$A$4:$B$1013,2,0)</f>
        <v>GÊNEROS ALIMENTÍCIOS</v>
      </c>
      <c r="G875" s="71">
        <v>5</v>
      </c>
      <c r="H875" s="130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>Gêneros alimentícios</v>
      </c>
      <c r="I875" s="73">
        <v>1239.67</v>
      </c>
      <c r="J875" s="74">
        <v>43819</v>
      </c>
      <c r="K875" s="78" t="s">
        <v>603</v>
      </c>
    </row>
    <row r="876" spans="1:11" s="131" customFormat="1" ht="41.25" customHeight="1" thickBot="1">
      <c r="A876" s="68">
        <v>43815</v>
      </c>
      <c r="B876" s="77" t="s">
        <v>607</v>
      </c>
      <c r="C876" s="175">
        <v>47961628000117</v>
      </c>
      <c r="D876" s="69" t="str">
        <f>VLOOKUP($C875:$C$4969,$C$27:$D$4969,2,0)</f>
        <v>EMPRESA SÃO JOSE LTDA</v>
      </c>
      <c r="E876" s="79">
        <v>2001</v>
      </c>
      <c r="F876" s="70" t="str">
        <f>VLOOKUP($E876:$E$4969,'PLANO DE APLICAÇÃO'!$A$4:$B$1013,2,0)</f>
        <v>VALE TRANSPORTE</v>
      </c>
      <c r="G876" s="71">
        <v>1</v>
      </c>
      <c r="H876" s="130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>Recursos humanos (5)</v>
      </c>
      <c r="I876" s="73">
        <v>1167.76</v>
      </c>
      <c r="J876" s="74">
        <v>43819</v>
      </c>
      <c r="K876" s="78" t="s">
        <v>606</v>
      </c>
    </row>
    <row r="877" spans="1:11" s="131" customFormat="1" ht="41.25" customHeight="1" thickBot="1">
      <c r="A877" s="68">
        <v>43809</v>
      </c>
      <c r="B877" s="77" t="s">
        <v>608</v>
      </c>
      <c r="C877" s="175">
        <v>47961628000117</v>
      </c>
      <c r="D877" s="69" t="str">
        <f>VLOOKUP($C876:$C$4969,$C$27:$D$4969,2,0)</f>
        <v>EMPRESA SÃO JOSE LTDA</v>
      </c>
      <c r="E877" s="79">
        <v>2001</v>
      </c>
      <c r="F877" s="70" t="str">
        <f>VLOOKUP($E877:$E$4969,'PLANO DE APLICAÇÃO'!$A$4:$B$1013,2,0)</f>
        <v>VALE TRANSPORTE</v>
      </c>
      <c r="G877" s="71">
        <v>1</v>
      </c>
      <c r="H877" s="130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>Recursos humanos (5)</v>
      </c>
      <c r="I877" s="73">
        <v>53.1</v>
      </c>
      <c r="J877" s="74">
        <v>43819</v>
      </c>
      <c r="K877" s="78" t="s">
        <v>605</v>
      </c>
    </row>
    <row r="878" spans="1:11" s="131" customFormat="1" ht="41.25" customHeight="1" thickBot="1">
      <c r="A878" s="68">
        <v>43802</v>
      </c>
      <c r="B878" s="77" t="s">
        <v>610</v>
      </c>
      <c r="C878" s="175">
        <v>4946908000143</v>
      </c>
      <c r="D878" s="69" t="str">
        <f>VLOOKUP($C877:$C$4969,$C$27:$D$4969,2,0)</f>
        <v>TECNOLOGICA IND. COM. DE PEÇAS E EQUIPAMENTOS IND. LTDA EPP</v>
      </c>
      <c r="E878" s="79">
        <v>3008</v>
      </c>
      <c r="F878" s="70" t="str">
        <f>VLOOKUP($E878:$E$4969,'PLANO DE APLICAÇÃO'!$A$4:$B$1013,2,0)</f>
        <v>MANUTENÇÃO E REPAROS</v>
      </c>
      <c r="G878" s="71">
        <v>8</v>
      </c>
      <c r="H878" s="130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>Outros serviços de terceiros</v>
      </c>
      <c r="I878" s="73">
        <v>662.5</v>
      </c>
      <c r="J878" s="74">
        <v>43819</v>
      </c>
      <c r="K878" s="78" t="s">
        <v>609</v>
      </c>
    </row>
    <row r="879" spans="1:11" s="131" customFormat="1" ht="41.25" customHeight="1" thickBot="1">
      <c r="A879" s="68">
        <v>43803</v>
      </c>
      <c r="B879" s="77" t="s">
        <v>612</v>
      </c>
      <c r="C879" s="175">
        <v>7872399000301</v>
      </c>
      <c r="D879" s="69" t="str">
        <f>VLOOKUP($C878:$C$4969,$C$27:$D$4969,2,0)</f>
        <v>SUPERMERCADOS PATROCINIO E FILHOS LTDA</v>
      </c>
      <c r="E879" s="79">
        <v>4001</v>
      </c>
      <c r="F879" s="70" t="str">
        <f>VLOOKUP($E879:$E$4969,'PLANO DE APLICAÇÃO'!$A$4:$B$1013,2,0)</f>
        <v>GÊNEROS ALIMENTÍCIOS</v>
      </c>
      <c r="G879" s="71">
        <v>5</v>
      </c>
      <c r="H879" s="130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>Gêneros alimentícios</v>
      </c>
      <c r="I879" s="73">
        <v>1864.64</v>
      </c>
      <c r="J879" s="74">
        <v>43819</v>
      </c>
      <c r="K879" s="78" t="s">
        <v>611</v>
      </c>
    </row>
    <row r="880" spans="1:11" s="131" customFormat="1" ht="41.25" customHeight="1" thickBot="1">
      <c r="A880" s="68">
        <v>43805</v>
      </c>
      <c r="B880" s="77" t="s">
        <v>616</v>
      </c>
      <c r="C880" s="76" t="s">
        <v>615</v>
      </c>
      <c r="D880" s="69" t="s">
        <v>613</v>
      </c>
      <c r="E880" s="79">
        <v>3008</v>
      </c>
      <c r="F880" s="70" t="str">
        <f>VLOOKUP($E880:$E$4969,'PLANO DE APLICAÇÃO'!$A$4:$B$1013,2,0)</f>
        <v>MANUTENÇÃO E REPAROS</v>
      </c>
      <c r="G880" s="71">
        <v>8</v>
      </c>
      <c r="H880" s="130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>Outros serviços de terceiros</v>
      </c>
      <c r="I880" s="73">
        <v>108.5</v>
      </c>
      <c r="J880" s="74">
        <v>43819</v>
      </c>
      <c r="K880" s="78" t="s">
        <v>614</v>
      </c>
    </row>
    <row r="881" spans="1:11" s="131" customFormat="1" ht="41.25" customHeight="1" thickBot="1">
      <c r="A881" s="68">
        <v>43804</v>
      </c>
      <c r="B881" s="77" t="s">
        <v>176</v>
      </c>
      <c r="C881" s="175">
        <v>40432544000147</v>
      </c>
      <c r="D881" s="69" t="s">
        <v>447</v>
      </c>
      <c r="E881" s="79">
        <v>3003</v>
      </c>
      <c r="F881" s="70" t="str">
        <f>VLOOKUP($E881:$E$4969,'PLANO DE APLICAÇÃO'!$A$4:$B$1013,2,0)</f>
        <v>TELEFONE/INTERNET</v>
      </c>
      <c r="G881" s="71">
        <v>11</v>
      </c>
      <c r="H881" s="130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>Utilidades públicas (7)</v>
      </c>
      <c r="I881" s="73">
        <v>374.04</v>
      </c>
      <c r="J881" s="74">
        <v>43819</v>
      </c>
      <c r="K881" s="78" t="s">
        <v>127</v>
      </c>
    </row>
    <row r="882" spans="1:11" s="131" customFormat="1" ht="41.25" customHeight="1" thickBot="1">
      <c r="A882" s="68">
        <v>43803</v>
      </c>
      <c r="B882" s="77" t="s">
        <v>618</v>
      </c>
      <c r="C882" s="175">
        <v>9382434000178</v>
      </c>
      <c r="D882" s="69" t="str">
        <f>VLOOKUP($C881:$C$4969,$C$27:$D$4969,2,0)</f>
        <v>POSTO MARIO ROBERTO JANJÃO LTDA</v>
      </c>
      <c r="E882" s="79">
        <v>4007</v>
      </c>
      <c r="F882" s="70" t="str">
        <f>VLOOKUP($E882:$E$4969,'PLANO DE APLICAÇÃO'!$A$4:$B$1013,2,0)</f>
        <v>COMBUSTIVEIS E LUBRIFICANTES AUTOMOTIVOS</v>
      </c>
      <c r="G882" s="71">
        <v>12</v>
      </c>
      <c r="H882" s="130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>Combustível</v>
      </c>
      <c r="I882" s="73">
        <v>339.51</v>
      </c>
      <c r="J882" s="74">
        <v>43819</v>
      </c>
      <c r="K882" s="78" t="s">
        <v>617</v>
      </c>
    </row>
    <row r="883" spans="1:11" s="131" customFormat="1" ht="41.25" customHeight="1" thickBot="1">
      <c r="A883" s="68">
        <v>43802</v>
      </c>
      <c r="B883" s="77" t="s">
        <v>620</v>
      </c>
      <c r="C883" s="175">
        <v>10673394000100</v>
      </c>
      <c r="D883" s="69" t="str">
        <f>VLOOKUP($C882:$C$4969,$C$27:$D$4969,2,0)</f>
        <v>SYSPRODATA SISTEMA DE PROCESSAMENTO LTDA ME</v>
      </c>
      <c r="E883" s="79">
        <v>2002</v>
      </c>
      <c r="F883" s="70" t="s">
        <v>83</v>
      </c>
      <c r="G883" s="71">
        <v>1</v>
      </c>
      <c r="H883" s="130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>Recursos humanos (5)</v>
      </c>
      <c r="I883" s="73">
        <v>150.25</v>
      </c>
      <c r="J883" s="74">
        <v>43819</v>
      </c>
      <c r="K883" s="78" t="s">
        <v>619</v>
      </c>
    </row>
    <row r="884" spans="1:11" s="131" customFormat="1" ht="41.25" customHeight="1" thickBot="1">
      <c r="A884" s="68">
        <v>43801</v>
      </c>
      <c r="B884" s="77" t="s">
        <v>622</v>
      </c>
      <c r="C884" s="175">
        <v>10673394000100</v>
      </c>
      <c r="D884" s="69" t="str">
        <f>VLOOKUP($C883:$C$4969,$C$27:$D$4969,2,0)</f>
        <v>SYSPRODATA SISTEMA DE PROCESSAMENTO LTDA ME</v>
      </c>
      <c r="E884" s="79">
        <v>2002</v>
      </c>
      <c r="F884" s="70" t="str">
        <f>VLOOKUP($E884:$E$4969,'PLANO DE APLICAÇÃO'!$A$4:$B$1013,2,0)</f>
        <v>VALE ALIMENTAÇÃO</v>
      </c>
      <c r="G884" s="71">
        <v>1</v>
      </c>
      <c r="H884" s="130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>Recursos humanos (5)</v>
      </c>
      <c r="I884" s="73">
        <v>8475.25</v>
      </c>
      <c r="J884" s="74">
        <v>43819</v>
      </c>
      <c r="K884" s="78" t="s">
        <v>621</v>
      </c>
    </row>
    <row r="885" spans="1:11" s="131" customFormat="1" ht="41.25" customHeight="1" thickBot="1">
      <c r="A885" s="68">
        <v>43795</v>
      </c>
      <c r="B885" s="77" t="s">
        <v>623</v>
      </c>
      <c r="C885" s="175">
        <v>74298134000177</v>
      </c>
      <c r="D885" s="69" t="str">
        <f>VLOOKUP($C884:$C$4969,$C$27:$D$4969,2,0)</f>
        <v>ATTIVA COM. DE PROD. LIMPEZA E DESCARTAVEIS LTDA EPP</v>
      </c>
      <c r="E885" s="79">
        <v>4002</v>
      </c>
      <c r="F885" s="70" t="str">
        <f>VLOOKUP($E885:$E$4969,'PLANO DE APLICAÇÃO'!$A$4:$B$1013,2,0)</f>
        <v>MATERIAL DE LIMPEZA E HIGIÊNE PESSOAL</v>
      </c>
      <c r="G885" s="71">
        <v>6</v>
      </c>
      <c r="H885" s="130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>Outros materiais de consumo</v>
      </c>
      <c r="I885" s="73">
        <v>1438.55</v>
      </c>
      <c r="J885" s="74">
        <v>43819</v>
      </c>
      <c r="K885" s="78" t="s">
        <v>624</v>
      </c>
    </row>
    <row r="886" spans="1:11" s="131" customFormat="1" ht="41.25" customHeight="1" thickBot="1">
      <c r="A886" s="68">
        <v>43794</v>
      </c>
      <c r="B886" s="77" t="s">
        <v>626</v>
      </c>
      <c r="C886" s="76" t="s">
        <v>131</v>
      </c>
      <c r="D886" s="69" t="s">
        <v>132</v>
      </c>
      <c r="E886" s="79">
        <v>4002</v>
      </c>
      <c r="F886" s="70" t="str">
        <f>VLOOKUP($E886:$E$4969,'PLANO DE APLICAÇÃO'!$A$4:$B$1013,2,0)</f>
        <v>MATERIAL DE LIMPEZA E HIGIÊNE PESSOAL</v>
      </c>
      <c r="G886" s="71">
        <v>6</v>
      </c>
      <c r="H886" s="130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>Outros materiais de consumo</v>
      </c>
      <c r="I886" s="73">
        <v>1431.43</v>
      </c>
      <c r="J886" s="74">
        <v>43819</v>
      </c>
      <c r="K886" s="78" t="s">
        <v>625</v>
      </c>
    </row>
    <row r="887" spans="1:11" s="131" customFormat="1" ht="41.25" customHeight="1" thickBot="1">
      <c r="A887" s="68">
        <v>43815</v>
      </c>
      <c r="B887" s="77" t="s">
        <v>629</v>
      </c>
      <c r="C887" s="76" t="s">
        <v>628</v>
      </c>
      <c r="D887" s="69" t="s">
        <v>627</v>
      </c>
      <c r="E887" s="79">
        <v>3008</v>
      </c>
      <c r="F887" s="70" t="str">
        <f>VLOOKUP($E887:$E$4969,'PLANO DE APLICAÇÃO'!$A$4:$B$1013,2,0)</f>
        <v>MANUTENÇÃO E REPAROS</v>
      </c>
      <c r="G887" s="71">
        <v>8</v>
      </c>
      <c r="H887" s="130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>Outros serviços de terceiros</v>
      </c>
      <c r="I887" s="73">
        <v>324</v>
      </c>
      <c r="J887" s="74">
        <v>43815</v>
      </c>
      <c r="K887" s="78" t="s">
        <v>630</v>
      </c>
    </row>
    <row r="888" spans="1:11" s="131" customFormat="1" ht="41.25" customHeight="1" thickBot="1">
      <c r="A888" s="68">
        <v>43813</v>
      </c>
      <c r="B888" s="77" t="s">
        <v>631</v>
      </c>
      <c r="C888" s="175">
        <v>33050196000188</v>
      </c>
      <c r="D888" s="69" t="str">
        <f>VLOOKUP($C887:$C$4969,$C$27:$D$4969,2,0)</f>
        <v>CPFL</v>
      </c>
      <c r="E888" s="79">
        <v>3001</v>
      </c>
      <c r="F888" s="70" t="str">
        <f>VLOOKUP($E888:$E$4969,'PLANO DE APLICAÇÃO'!$A$4:$B$1013,2,0)</f>
        <v>ENERGIA ELÉTRICA</v>
      </c>
      <c r="G888" s="71">
        <v>11</v>
      </c>
      <c r="H888" s="130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>Utilidades públicas (7)</v>
      </c>
      <c r="I888" s="73">
        <v>3913.97</v>
      </c>
      <c r="J888" s="74">
        <v>43819</v>
      </c>
      <c r="K888" s="78" t="s">
        <v>127</v>
      </c>
    </row>
    <row r="889" spans="1:11" s="131" customFormat="1" ht="41.25" customHeight="1" thickBot="1">
      <c r="A889" s="68">
        <v>43819</v>
      </c>
      <c r="B889" s="77" t="s">
        <v>632</v>
      </c>
      <c r="C889" s="175">
        <v>47961628000117</v>
      </c>
      <c r="D889" s="69" t="str">
        <f>VLOOKUP($C888:$C$4969,$C$27:$D$4969,2,0)</f>
        <v>EMPRESA SÃO JOSE LTDA</v>
      </c>
      <c r="E889" s="79">
        <v>2001</v>
      </c>
      <c r="F889" s="70" t="str">
        <f>VLOOKUP($E889:$E$4969,'PLANO DE APLICAÇÃO'!$A$4:$B$1013,2,0)</f>
        <v>VALE TRANSPORTE</v>
      </c>
      <c r="G889" s="71">
        <v>1</v>
      </c>
      <c r="H889" s="130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>Recursos humanos (5)</v>
      </c>
      <c r="I889" s="73">
        <v>546.61</v>
      </c>
      <c r="J889" s="74">
        <v>43819</v>
      </c>
      <c r="K889" s="78" t="s">
        <v>633</v>
      </c>
    </row>
    <row r="890" spans="1:11" s="131" customFormat="1" ht="41.25" customHeight="1" thickBot="1">
      <c r="A890" s="68">
        <v>43819</v>
      </c>
      <c r="B890" s="77" t="s">
        <v>212</v>
      </c>
      <c r="C890" s="175" t="s">
        <v>167</v>
      </c>
      <c r="D890" s="69" t="s">
        <v>213</v>
      </c>
      <c r="E890" s="79">
        <v>1011</v>
      </c>
      <c r="F890" s="70" t="str">
        <f>VLOOKUP($E890:$E$4969,'PLANO DE APLICAÇÃO'!$A$4:$B$1013,2,0)</f>
        <v xml:space="preserve">ENCARGOS GERAIS </v>
      </c>
      <c r="G890" s="71">
        <v>1</v>
      </c>
      <c r="H890" s="130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>Recursos humanos (5)</v>
      </c>
      <c r="I890" s="73">
        <v>4337.54</v>
      </c>
      <c r="J890" s="74">
        <v>43819</v>
      </c>
      <c r="K890" s="78" t="s">
        <v>127</v>
      </c>
    </row>
    <row r="891" spans="1:11" s="131" customFormat="1" ht="41.25" customHeight="1" thickBot="1">
      <c r="A891" s="68">
        <v>43794</v>
      </c>
      <c r="B891" s="77" t="s">
        <v>626</v>
      </c>
      <c r="C891" s="76" t="s">
        <v>131</v>
      </c>
      <c r="D891" s="69" t="str">
        <f>VLOOKUP($C890:$C$4969,$C$27:$D$4969,2,0)</f>
        <v>QUALYLAB DISTRIBUIDORA LTDA</v>
      </c>
      <c r="E891" s="79">
        <v>4002</v>
      </c>
      <c r="F891" s="70" t="str">
        <f>VLOOKUP($E891:$E$4969,'PLANO DE APLICAÇÃO'!$A$4:$B$1013,2,0)</f>
        <v>MATERIAL DE LIMPEZA E HIGIÊNE PESSOAL</v>
      </c>
      <c r="G891" s="71">
        <v>6</v>
      </c>
      <c r="H891" s="130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>Outros materiais de consumo</v>
      </c>
      <c r="I891" s="73">
        <v>1431.43</v>
      </c>
      <c r="J891" s="74">
        <v>43819</v>
      </c>
      <c r="K891" s="78" t="s">
        <v>634</v>
      </c>
    </row>
    <row r="892" spans="1:11" s="131" customFormat="1" ht="41.25" customHeight="1" thickBot="1">
      <c r="A892" s="68">
        <v>43815</v>
      </c>
      <c r="B892" s="77" t="s">
        <v>629</v>
      </c>
      <c r="C892" s="76" t="s">
        <v>628</v>
      </c>
      <c r="D892" s="69" t="str">
        <f>VLOOKUP($C891:$C$4969,$C$27:$D$4969,2,0)</f>
        <v>TELEPUBLICO TELECOMUNICAÇÕES EIRELI - ME</v>
      </c>
      <c r="E892" s="79">
        <v>3008</v>
      </c>
      <c r="F892" s="70" t="str">
        <f>VLOOKUP($E892:$E$4969,'PLANO DE APLICAÇÃO'!$A$4:$B$1013,2,0)</f>
        <v>MANUTENÇÃO E REPAROS</v>
      </c>
      <c r="G892" s="71">
        <v>8</v>
      </c>
      <c r="H892" s="130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>Outros serviços de terceiros</v>
      </c>
      <c r="I892" s="73">
        <v>324</v>
      </c>
      <c r="J892" s="74">
        <v>43819</v>
      </c>
      <c r="K892" s="78" t="s">
        <v>635</v>
      </c>
    </row>
    <row r="893" spans="1:11" s="131" customFormat="1" ht="41.25" customHeight="1" thickBot="1">
      <c r="A893" s="68">
        <v>43850</v>
      </c>
      <c r="B893" s="77" t="s">
        <v>212</v>
      </c>
      <c r="C893" s="175" t="s">
        <v>167</v>
      </c>
      <c r="D893" s="69" t="s">
        <v>213</v>
      </c>
      <c r="E893" s="79">
        <v>1011</v>
      </c>
      <c r="F893" s="70" t="str">
        <f>VLOOKUP($E893:$E$4969,'PLANO DE APLICAÇÃO'!$A$4:$B$1013,2,0)</f>
        <v xml:space="preserve">ENCARGOS GERAIS </v>
      </c>
      <c r="G893" s="71">
        <v>1</v>
      </c>
      <c r="H893" s="130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>Recursos humanos (5)</v>
      </c>
      <c r="I893" s="73" t="s">
        <v>636</v>
      </c>
      <c r="J893" s="74">
        <v>43819</v>
      </c>
      <c r="K893" s="78" t="s">
        <v>637</v>
      </c>
    </row>
    <row r="894" spans="1:11" s="131" customFormat="1" ht="41.25" customHeight="1" thickBot="1">
      <c r="A894" s="68">
        <v>43850</v>
      </c>
      <c r="B894" s="77" t="s">
        <v>212</v>
      </c>
      <c r="C894" s="175" t="s">
        <v>167</v>
      </c>
      <c r="D894" s="69" t="s">
        <v>213</v>
      </c>
      <c r="E894" s="79">
        <v>1011</v>
      </c>
      <c r="F894" s="70" t="str">
        <f>VLOOKUP($E894:$E$4969,'PLANO DE APLICAÇÃO'!$A$4:$B$1013,2,0)</f>
        <v xml:space="preserve">ENCARGOS GERAIS </v>
      </c>
      <c r="G894" s="71">
        <v>1</v>
      </c>
      <c r="H894" s="130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>Recursos humanos (5)</v>
      </c>
      <c r="I894" s="73">
        <v>1043.78</v>
      </c>
      <c r="J894" s="74">
        <v>43819</v>
      </c>
      <c r="K894" s="78" t="s">
        <v>638</v>
      </c>
    </row>
    <row r="895" spans="1:11" s="131" customFormat="1" ht="41.25" customHeight="1" thickBot="1">
      <c r="A895" s="68">
        <v>43819</v>
      </c>
      <c r="B895" s="77" t="s">
        <v>639</v>
      </c>
      <c r="C895" s="175">
        <v>65790610000181</v>
      </c>
      <c r="D895" s="69" t="str">
        <f>VLOOKUP($C894:$C$4969,$C$27:$D$4969,2,0)</f>
        <v>ABATEDOURO DE AVES CALIFORNIA LTDA</v>
      </c>
      <c r="E895" s="79">
        <v>4001</v>
      </c>
      <c r="F895" s="70" t="str">
        <f>VLOOKUP($E895:$E$4969,'PLANO DE APLICAÇÃO'!$A$4:$B$1013,2,0)</f>
        <v>GÊNEROS ALIMENTÍCIOS</v>
      </c>
      <c r="G895" s="71">
        <v>5</v>
      </c>
      <c r="H895" s="130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>Gêneros alimentícios</v>
      </c>
      <c r="I895" s="73">
        <v>1077.3399999999999</v>
      </c>
      <c r="J895" s="74">
        <v>43819</v>
      </c>
      <c r="K895" s="78" t="s">
        <v>640</v>
      </c>
    </row>
    <row r="896" spans="1:11" s="131" customFormat="1" ht="41.25" customHeight="1" thickBot="1">
      <c r="A896" s="68">
        <v>43815</v>
      </c>
      <c r="B896" s="77" t="s">
        <v>642</v>
      </c>
      <c r="C896" s="175">
        <v>66989955000121</v>
      </c>
      <c r="D896" s="69" t="str">
        <f>VLOOKUP($C895:$C$4969,$C$27:$D$4969,2,0)</f>
        <v>SIND. EMP. A.C EMP. ED. COND. EMP. TUR. HOSP. FRANCA REGIÃO</v>
      </c>
      <c r="E896" s="79">
        <v>2003</v>
      </c>
      <c r="F896" s="70" t="str">
        <f>VLOOKUP($E896:$E$4969,'PLANO DE APLICAÇÃO'!$A$4:$B$1013,2,0)</f>
        <v>CONTRIBUIÇÃO ASSISTENCIAL</v>
      </c>
      <c r="G896" s="71">
        <v>1</v>
      </c>
      <c r="H896" s="130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>Recursos humanos (5)</v>
      </c>
      <c r="I896" s="73">
        <v>484.5</v>
      </c>
      <c r="J896" s="74">
        <v>43819</v>
      </c>
      <c r="K896" s="78" t="s">
        <v>641</v>
      </c>
    </row>
    <row r="897" spans="1:11" s="131" customFormat="1" ht="41.25" customHeight="1" thickBot="1">
      <c r="A897" s="68">
        <v>43822</v>
      </c>
      <c r="B897" s="77" t="s">
        <v>644</v>
      </c>
      <c r="C897" s="175">
        <v>74298134000177</v>
      </c>
      <c r="D897" s="69" t="str">
        <f>VLOOKUP($C896:$C$4969,$C$27:$D$4969,2,0)</f>
        <v>ATTIVA COM. DE PROD. LIMPEZA E DESCARTAVEIS LTDA EPP</v>
      </c>
      <c r="E897" s="79">
        <v>4002</v>
      </c>
      <c r="F897" s="70" t="str">
        <f>VLOOKUP($E897:$E$4969,'PLANO DE APLICAÇÃO'!$A$4:$B$1013,2,0)</f>
        <v>MATERIAL DE LIMPEZA E HIGIÊNE PESSOAL</v>
      </c>
      <c r="G897" s="71">
        <v>6</v>
      </c>
      <c r="H897" s="130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>Outros materiais de consumo</v>
      </c>
      <c r="I897" s="73">
        <v>115.81</v>
      </c>
      <c r="J897" s="74">
        <v>43822</v>
      </c>
      <c r="K897" s="78" t="s">
        <v>643</v>
      </c>
    </row>
    <row r="898" spans="1:11" s="131" customFormat="1" ht="41.25" customHeight="1" thickBot="1">
      <c r="A898" s="68"/>
      <c r="B898" s="77"/>
      <c r="C898" s="175"/>
      <c r="D898" s="69" t="e">
        <f>VLOOKUP($C897:$C$4969,$C$27:$D$4969,2,0)</f>
        <v>#N/A</v>
      </c>
      <c r="E898" s="79"/>
      <c r="F898" s="178" t="e">
        <f>VLOOKUP($E898:$E$5037,'[1]PLANO DE APLICAÇÃO'!$A$4:$B$1020,2,0)</f>
        <v>#N/A</v>
      </c>
      <c r="G898" s="71"/>
      <c r="H898" s="130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73"/>
      <c r="J898" s="74"/>
      <c r="K898" s="78"/>
    </row>
    <row r="899" spans="1:11" s="131" customFormat="1" ht="41.25" customHeight="1" thickBot="1">
      <c r="A899" s="68"/>
      <c r="B899" s="77"/>
      <c r="C899" s="76"/>
      <c r="D899" s="69" t="e">
        <f>VLOOKUP($C898:$C$4969,$C$27:$D$4969,2,0)</f>
        <v>#N/A</v>
      </c>
      <c r="E899" s="79"/>
      <c r="F899" s="70" t="e">
        <f>VLOOKUP($E899:$E$4969,'PLANO DE APLICAÇÃO'!$A$4:$B$1013,2,0)</f>
        <v>#N/A</v>
      </c>
      <c r="G899" s="71"/>
      <c r="H899" s="130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73"/>
      <c r="J899" s="74"/>
      <c r="K899" s="78"/>
    </row>
    <row r="900" spans="1:11" s="131" customFormat="1" ht="41.25" customHeight="1" thickBot="1">
      <c r="A900" s="68"/>
      <c r="B900" s="77"/>
      <c r="C900" s="76"/>
      <c r="D900" s="69" t="e">
        <f>VLOOKUP($C899:$C$4969,$C$27:$D$4969,2,0)</f>
        <v>#N/A</v>
      </c>
      <c r="E900" s="79"/>
      <c r="F900" s="70" t="e">
        <f>VLOOKUP($E900:$E$4969,'PLANO DE APLICAÇÃO'!$A$4:$B$1013,2,0)</f>
        <v>#N/A</v>
      </c>
      <c r="G900" s="71"/>
      <c r="H900" s="130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73"/>
      <c r="J900" s="74"/>
      <c r="K900" s="78"/>
    </row>
    <row r="901" spans="1:11" s="131" customFormat="1" ht="41.25" customHeight="1" thickBot="1">
      <c r="A901" s="68"/>
      <c r="B901" s="77"/>
      <c r="C901" s="76"/>
      <c r="D901" s="69" t="e">
        <f>VLOOKUP($C900:$C$4969,$C$27:$D$4969,2,0)</f>
        <v>#N/A</v>
      </c>
      <c r="E901" s="79"/>
      <c r="F901" s="70" t="e">
        <f>VLOOKUP($E901:$E$4969,'PLANO DE APLICAÇÃO'!$A$4:$B$1013,2,0)</f>
        <v>#N/A</v>
      </c>
      <c r="G901" s="71"/>
      <c r="H901" s="130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73"/>
      <c r="J901" s="74"/>
      <c r="K901" s="78"/>
    </row>
    <row r="902" spans="1:11" s="131" customFormat="1" ht="41.25" customHeight="1" thickBot="1">
      <c r="A902" s="68"/>
      <c r="B902" s="77"/>
      <c r="C902" s="76"/>
      <c r="D902" s="69" t="e">
        <f>VLOOKUP($C901:$C$4969,$C$27:$D$4969,2,0)</f>
        <v>#N/A</v>
      </c>
      <c r="E902" s="79"/>
      <c r="F902" s="70" t="e">
        <f>VLOOKUP($E902:$E$4969,'PLANO DE APLICAÇÃO'!$A$4:$B$1013,2,0)</f>
        <v>#N/A</v>
      </c>
      <c r="G902" s="71"/>
      <c r="H902" s="130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73"/>
      <c r="J902" s="74"/>
      <c r="K902" s="78"/>
    </row>
    <row r="903" spans="1:11" s="131" customFormat="1" ht="41.25" customHeight="1" thickBot="1">
      <c r="A903" s="68"/>
      <c r="B903" s="77"/>
      <c r="C903" s="76"/>
      <c r="D903" s="69" t="e">
        <f>VLOOKUP($C902:$C$4969,$C$27:$D$4969,2,0)</f>
        <v>#N/A</v>
      </c>
      <c r="E903" s="79"/>
      <c r="F903" s="70" t="e">
        <f>VLOOKUP($E903:$E$4969,'PLANO DE APLICAÇÃO'!$A$4:$B$1013,2,0)</f>
        <v>#N/A</v>
      </c>
      <c r="G903" s="71"/>
      <c r="H903" s="130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73"/>
      <c r="J903" s="74"/>
      <c r="K903" s="78"/>
    </row>
    <row r="904" spans="1:11" s="131" customFormat="1" ht="41.25" customHeight="1" thickBot="1">
      <c r="A904" s="68"/>
      <c r="B904" s="77"/>
      <c r="C904" s="76"/>
      <c r="D904" s="69" t="e">
        <f>VLOOKUP($C903:$C$4969,$C$27:$D$4969,2,0)</f>
        <v>#N/A</v>
      </c>
      <c r="E904" s="79"/>
      <c r="F904" s="70" t="e">
        <f>VLOOKUP($E904:$E$4969,'PLANO DE APLICAÇÃO'!$A$4:$B$1013,2,0)</f>
        <v>#N/A</v>
      </c>
      <c r="G904" s="71"/>
      <c r="H904" s="130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73"/>
      <c r="J904" s="74"/>
      <c r="K904" s="78"/>
    </row>
    <row r="905" spans="1:11" s="131" customFormat="1" ht="41.25" customHeight="1" thickBot="1">
      <c r="A905" s="68"/>
      <c r="B905" s="77"/>
      <c r="C905" s="76"/>
      <c r="D905" s="69" t="e">
        <f>VLOOKUP($C904:$C$4969,$C$27:$D$4969,2,0)</f>
        <v>#N/A</v>
      </c>
      <c r="E905" s="79"/>
      <c r="F905" s="70" t="e">
        <f>VLOOKUP($E905:$E$4969,'PLANO DE APLICAÇÃO'!$A$4:$B$1013,2,0)</f>
        <v>#N/A</v>
      </c>
      <c r="G905" s="71"/>
      <c r="H905" s="130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73"/>
      <c r="J905" s="74"/>
      <c r="K905" s="78"/>
    </row>
    <row r="906" spans="1:11" s="131" customFormat="1" ht="41.25" customHeight="1" thickBot="1">
      <c r="A906" s="68"/>
      <c r="B906" s="77"/>
      <c r="C906" s="76"/>
      <c r="D906" s="69" t="e">
        <f>VLOOKUP($C905:$C$4969,$C$27:$D$4969,2,0)</f>
        <v>#N/A</v>
      </c>
      <c r="E906" s="79"/>
      <c r="F906" s="70" t="e">
        <f>VLOOKUP($E906:$E$4969,'PLANO DE APLICAÇÃO'!$A$4:$B$1013,2,0)</f>
        <v>#N/A</v>
      </c>
      <c r="G906" s="71"/>
      <c r="H906" s="130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73"/>
      <c r="J906" s="74"/>
      <c r="K906" s="78"/>
    </row>
    <row r="907" spans="1:11" s="131" customFormat="1" ht="41.25" customHeight="1" thickBot="1">
      <c r="A907" s="68"/>
      <c r="B907" s="77"/>
      <c r="C907" s="76"/>
      <c r="D907" s="69" t="e">
        <f>VLOOKUP($C906:$C$4969,$C$27:$D$4969,2,0)</f>
        <v>#N/A</v>
      </c>
      <c r="E907" s="79"/>
      <c r="F907" s="70" t="e">
        <f>VLOOKUP($E907:$E$4969,'PLANO DE APLICAÇÃO'!$A$4:$B$1013,2,0)</f>
        <v>#N/A</v>
      </c>
      <c r="G907" s="71"/>
      <c r="H907" s="130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73"/>
      <c r="J907" s="74"/>
      <c r="K907" s="78"/>
    </row>
    <row r="908" spans="1:11" s="131" customFormat="1" ht="41.25" customHeight="1" thickBot="1">
      <c r="A908" s="68"/>
      <c r="B908" s="77"/>
      <c r="C908" s="76"/>
      <c r="D908" s="69" t="e">
        <f>VLOOKUP($C907:$C$4969,$C$27:$D$4969,2,0)</f>
        <v>#N/A</v>
      </c>
      <c r="E908" s="79"/>
      <c r="F908" s="70" t="e">
        <f>VLOOKUP($E908:$E$4969,'PLANO DE APLICAÇÃO'!$A$4:$B$1013,2,0)</f>
        <v>#N/A</v>
      </c>
      <c r="G908" s="71"/>
      <c r="H908" s="130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73"/>
      <c r="J908" s="74"/>
      <c r="K908" s="78"/>
    </row>
    <row r="909" spans="1:11" s="131" customFormat="1" ht="41.25" customHeight="1" thickBot="1">
      <c r="A909" s="68"/>
      <c r="B909" s="77"/>
      <c r="C909" s="76"/>
      <c r="D909" s="69" t="e">
        <f>VLOOKUP($C908:$C$4969,$C$27:$D$4969,2,0)</f>
        <v>#N/A</v>
      </c>
      <c r="E909" s="79"/>
      <c r="F909" s="70" t="e">
        <f>VLOOKUP($E909:$E$4969,'PLANO DE APLICAÇÃO'!$A$4:$B$1013,2,0)</f>
        <v>#N/A</v>
      </c>
      <c r="G909" s="71"/>
      <c r="H909" s="130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73"/>
      <c r="J909" s="74"/>
      <c r="K909" s="78"/>
    </row>
    <row r="910" spans="1:11" s="131" customFormat="1" ht="41.25" customHeight="1" thickBot="1">
      <c r="A910" s="68"/>
      <c r="B910" s="77"/>
      <c r="C910" s="76"/>
      <c r="D910" s="69" t="e">
        <f>VLOOKUP($C909:$C$4969,$C$27:$D$4969,2,0)</f>
        <v>#N/A</v>
      </c>
      <c r="E910" s="79"/>
      <c r="F910" s="70" t="e">
        <f>VLOOKUP($E910:$E$4969,'PLANO DE APLICAÇÃO'!$A$4:$B$1013,2,0)</f>
        <v>#N/A</v>
      </c>
      <c r="G910" s="71"/>
      <c r="H910" s="130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73"/>
      <c r="J910" s="74"/>
      <c r="K910" s="78"/>
    </row>
    <row r="911" spans="1:11" s="131" customFormat="1" ht="41.25" customHeight="1" thickBot="1">
      <c r="A911" s="68"/>
      <c r="B911" s="77"/>
      <c r="C911" s="76"/>
      <c r="D911" s="69" t="e">
        <f>VLOOKUP($C910:$C$4969,$C$27:$D$4969,2,0)</f>
        <v>#N/A</v>
      </c>
      <c r="E911" s="79"/>
      <c r="F911" s="70" t="e">
        <f>VLOOKUP($E911:$E$4969,'PLANO DE APLICAÇÃO'!$A$4:$B$1013,2,0)</f>
        <v>#N/A</v>
      </c>
      <c r="G911" s="71"/>
      <c r="H911" s="130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73"/>
      <c r="J911" s="74"/>
      <c r="K911" s="78"/>
    </row>
    <row r="912" spans="1:11" s="131" customFormat="1" ht="41.25" customHeight="1" thickBot="1">
      <c r="A912" s="68"/>
      <c r="B912" s="77"/>
      <c r="C912" s="76"/>
      <c r="D912" s="69" t="e">
        <f>VLOOKUP($C911:$C$4969,$C$27:$D$4969,2,0)</f>
        <v>#N/A</v>
      </c>
      <c r="E912" s="79"/>
      <c r="F912" s="70" t="e">
        <f>VLOOKUP($E912:$E$4969,'PLANO DE APLICAÇÃO'!$A$4:$B$1013,2,0)</f>
        <v>#N/A</v>
      </c>
      <c r="G912" s="71"/>
      <c r="H912" s="130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73"/>
      <c r="J912" s="74"/>
      <c r="K912" s="78"/>
    </row>
    <row r="913" spans="1:11" s="131" customFormat="1" ht="41.25" customHeight="1" thickBot="1">
      <c r="A913" s="68"/>
      <c r="B913" s="77"/>
      <c r="C913" s="76"/>
      <c r="D913" s="69" t="e">
        <f>VLOOKUP($C912:$C$4969,$C$27:$D$4969,2,0)</f>
        <v>#N/A</v>
      </c>
      <c r="E913" s="79"/>
      <c r="F913" s="70" t="e">
        <f>VLOOKUP($E913:$E$4969,'PLANO DE APLICAÇÃO'!$A$4:$B$1013,2,0)</f>
        <v>#N/A</v>
      </c>
      <c r="G913" s="71"/>
      <c r="H913" s="130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73"/>
      <c r="J913" s="74"/>
      <c r="K913" s="78"/>
    </row>
    <row r="914" spans="1:11" s="131" customFormat="1" ht="41.25" customHeight="1" thickBot="1">
      <c r="A914" s="68"/>
      <c r="B914" s="77"/>
      <c r="C914" s="76"/>
      <c r="D914" s="69" t="e">
        <f>VLOOKUP($C913:$C$4969,$C$27:$D$4969,2,0)</f>
        <v>#N/A</v>
      </c>
      <c r="E914" s="79"/>
      <c r="F914" s="70" t="e">
        <f>VLOOKUP($E914:$E$4969,'PLANO DE APLICAÇÃO'!$A$4:$B$1013,2,0)</f>
        <v>#N/A</v>
      </c>
      <c r="G914" s="71"/>
      <c r="H914" s="130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73"/>
      <c r="J914" s="74"/>
      <c r="K914" s="78"/>
    </row>
    <row r="915" spans="1:11" s="131" customFormat="1" ht="41.25" customHeight="1" thickBot="1">
      <c r="A915" s="68"/>
      <c r="B915" s="77"/>
      <c r="C915" s="76"/>
      <c r="D915" s="69" t="e">
        <f>VLOOKUP($C914:$C$4969,$C$27:$D$4969,2,0)</f>
        <v>#N/A</v>
      </c>
      <c r="E915" s="79"/>
      <c r="F915" s="70" t="e">
        <f>VLOOKUP($E915:$E$4969,'PLANO DE APLICAÇÃO'!$A$4:$B$1013,2,0)</f>
        <v>#N/A</v>
      </c>
      <c r="G915" s="71"/>
      <c r="H915" s="130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73"/>
      <c r="J915" s="74"/>
      <c r="K915" s="78"/>
    </row>
    <row r="916" spans="1:11" s="131" customFormat="1" ht="41.25" customHeight="1" thickBot="1">
      <c r="A916" s="68"/>
      <c r="B916" s="77"/>
      <c r="C916" s="76"/>
      <c r="D916" s="69" t="e">
        <f>VLOOKUP($C915:$C$4969,$C$27:$D$4969,2,0)</f>
        <v>#N/A</v>
      </c>
      <c r="E916" s="79"/>
      <c r="F916" s="70" t="e">
        <f>VLOOKUP($E916:$E$4969,'PLANO DE APLICAÇÃO'!$A$4:$B$1013,2,0)</f>
        <v>#N/A</v>
      </c>
      <c r="G916" s="71"/>
      <c r="H916" s="130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73"/>
      <c r="J916" s="74"/>
      <c r="K916" s="78"/>
    </row>
    <row r="917" spans="1:11" s="131" customFormat="1" ht="41.25" customHeight="1" thickBot="1">
      <c r="A917" s="68"/>
      <c r="B917" s="77"/>
      <c r="C917" s="76"/>
      <c r="D917" s="69" t="e">
        <f>VLOOKUP($C916:$C$4969,$C$27:$D$4969,2,0)</f>
        <v>#N/A</v>
      </c>
      <c r="E917" s="79"/>
      <c r="F917" s="70" t="e">
        <f>VLOOKUP($E917:$E$4969,'PLANO DE APLICAÇÃO'!$A$4:$B$1013,2,0)</f>
        <v>#N/A</v>
      </c>
      <c r="G917" s="71"/>
      <c r="H917" s="130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73"/>
      <c r="J917" s="74"/>
      <c r="K917" s="78"/>
    </row>
    <row r="918" spans="1:11" s="131" customFormat="1" ht="41.25" customHeight="1" thickBot="1">
      <c r="A918" s="68"/>
      <c r="B918" s="77"/>
      <c r="C918" s="76"/>
      <c r="D918" s="69" t="e">
        <f>VLOOKUP($C917:$C$4969,$C$27:$D$4969,2,0)</f>
        <v>#N/A</v>
      </c>
      <c r="E918" s="79"/>
      <c r="F918" s="70" t="e">
        <f>VLOOKUP($E918:$E$4969,'PLANO DE APLICAÇÃO'!$A$4:$B$1013,2,0)</f>
        <v>#N/A</v>
      </c>
      <c r="G918" s="71"/>
      <c r="H918" s="130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73"/>
      <c r="J918" s="74"/>
      <c r="K918" s="78"/>
    </row>
    <row r="919" spans="1:11" s="131" customFormat="1" ht="41.25" customHeight="1" thickBot="1">
      <c r="A919" s="68"/>
      <c r="B919" s="77"/>
      <c r="C919" s="76"/>
      <c r="D919" s="69" t="e">
        <f>VLOOKUP($C918:$C$4969,$C$27:$D$4969,2,0)</f>
        <v>#N/A</v>
      </c>
      <c r="E919" s="79"/>
      <c r="F919" s="70" t="e">
        <f>VLOOKUP($E919:$E$4969,'PLANO DE APLICAÇÃO'!$A$4:$B$1013,2,0)</f>
        <v>#N/A</v>
      </c>
      <c r="G919" s="71"/>
      <c r="H919" s="130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73"/>
      <c r="J919" s="74"/>
      <c r="K919" s="78"/>
    </row>
    <row r="920" spans="1:11" s="131" customFormat="1" ht="41.25" customHeight="1" thickBot="1">
      <c r="A920" s="68"/>
      <c r="B920" s="77"/>
      <c r="C920" s="76"/>
      <c r="D920" s="69" t="e">
        <f>VLOOKUP($C919:$C$4969,$C$27:$D$4969,2,0)</f>
        <v>#N/A</v>
      </c>
      <c r="E920" s="79"/>
      <c r="F920" s="70" t="e">
        <f>VLOOKUP($E920:$E$4969,'PLANO DE APLICAÇÃO'!$A$4:$B$1013,2,0)</f>
        <v>#N/A</v>
      </c>
      <c r="G920" s="71"/>
      <c r="H920" s="130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73"/>
      <c r="J920" s="74"/>
      <c r="K920" s="78"/>
    </row>
    <row r="921" spans="1:11" s="131" customFormat="1" ht="41.25" customHeight="1" thickBot="1">
      <c r="A921" s="68"/>
      <c r="B921" s="77"/>
      <c r="C921" s="76"/>
      <c r="D921" s="69" t="e">
        <f>VLOOKUP($C920:$C$4969,$C$27:$D$4969,2,0)</f>
        <v>#N/A</v>
      </c>
      <c r="E921" s="79"/>
      <c r="F921" s="70" t="e">
        <f>VLOOKUP($E921:$E$4969,'PLANO DE APLICAÇÃO'!$A$4:$B$1013,2,0)</f>
        <v>#N/A</v>
      </c>
      <c r="G921" s="71"/>
      <c r="H921" s="130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73"/>
      <c r="J921" s="74"/>
      <c r="K921" s="78"/>
    </row>
    <row r="922" spans="1:11" s="131" customFormat="1" ht="41.25" customHeight="1" thickBot="1">
      <c r="A922" s="68"/>
      <c r="B922" s="77"/>
      <c r="C922" s="76"/>
      <c r="D922" s="69" t="e">
        <f>VLOOKUP($C921:$C$4969,$C$27:$D$4969,2,0)</f>
        <v>#N/A</v>
      </c>
      <c r="E922" s="79"/>
      <c r="F922" s="70" t="e">
        <f>VLOOKUP($E922:$E$4969,'PLANO DE APLICAÇÃO'!$A$4:$B$1013,2,0)</f>
        <v>#N/A</v>
      </c>
      <c r="G922" s="71"/>
      <c r="H922" s="130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73"/>
      <c r="J922" s="74"/>
      <c r="K922" s="78"/>
    </row>
    <row r="923" spans="1:11" s="131" customFormat="1" ht="41.25" customHeight="1" thickBot="1">
      <c r="A923" s="68"/>
      <c r="B923" s="77"/>
      <c r="C923" s="76"/>
      <c r="D923" s="69" t="e">
        <f>VLOOKUP($C922:$C$4969,$C$27:$D$4969,2,0)</f>
        <v>#N/A</v>
      </c>
      <c r="E923" s="79"/>
      <c r="F923" s="70" t="e">
        <f>VLOOKUP($E923:$E$4969,'PLANO DE APLICAÇÃO'!$A$4:$B$1013,2,0)</f>
        <v>#N/A</v>
      </c>
      <c r="G923" s="71"/>
      <c r="H923" s="130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73"/>
      <c r="J923" s="74"/>
      <c r="K923" s="78"/>
    </row>
    <row r="924" spans="1:11" s="131" customFormat="1" ht="41.25" customHeight="1" thickBot="1">
      <c r="A924" s="68"/>
      <c r="B924" s="77"/>
      <c r="C924" s="76"/>
      <c r="D924" s="69" t="e">
        <f>VLOOKUP($C923:$C$4969,$C$27:$D$4969,2,0)</f>
        <v>#N/A</v>
      </c>
      <c r="E924" s="79"/>
      <c r="F924" s="70" t="e">
        <f>VLOOKUP($E924:$E$4969,'PLANO DE APLICAÇÃO'!$A$4:$B$1013,2,0)</f>
        <v>#N/A</v>
      </c>
      <c r="G924" s="71"/>
      <c r="H924" s="130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73"/>
      <c r="J924" s="74"/>
      <c r="K924" s="78"/>
    </row>
    <row r="925" spans="1:11" s="131" customFormat="1" ht="41.25" customHeight="1" thickBot="1">
      <c r="A925" s="68"/>
      <c r="B925" s="77"/>
      <c r="C925" s="76"/>
      <c r="D925" s="69" t="e">
        <f>VLOOKUP($C924:$C$4969,$C$27:$D$4969,2,0)</f>
        <v>#N/A</v>
      </c>
      <c r="E925" s="79"/>
      <c r="F925" s="70" t="e">
        <f>VLOOKUP($E925:$E$4969,'PLANO DE APLICAÇÃO'!$A$4:$B$1013,2,0)</f>
        <v>#N/A</v>
      </c>
      <c r="G925" s="71"/>
      <c r="H925" s="130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73"/>
      <c r="J925" s="74"/>
      <c r="K925" s="78"/>
    </row>
    <row r="926" spans="1:11" s="131" customFormat="1" ht="41.25" customHeight="1" thickBot="1">
      <c r="A926" s="68"/>
      <c r="B926" s="77"/>
      <c r="C926" s="76"/>
      <c r="D926" s="69" t="e">
        <f>VLOOKUP($C925:$C$4969,$C$27:$D$4969,2,0)</f>
        <v>#N/A</v>
      </c>
      <c r="E926" s="79"/>
      <c r="F926" s="70" t="e">
        <f>VLOOKUP($E926:$E$4969,'PLANO DE APLICAÇÃO'!$A$4:$B$1013,2,0)</f>
        <v>#N/A</v>
      </c>
      <c r="G926" s="71"/>
      <c r="H926" s="130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73"/>
      <c r="J926" s="74"/>
      <c r="K926" s="78"/>
    </row>
    <row r="927" spans="1:11" s="131" customFormat="1" ht="41.25" customHeight="1" thickBot="1">
      <c r="A927" s="68"/>
      <c r="B927" s="77"/>
      <c r="C927" s="76"/>
      <c r="D927" s="69" t="e">
        <f>VLOOKUP($C926:$C$4969,$C$27:$D$4969,2,0)</f>
        <v>#N/A</v>
      </c>
      <c r="E927" s="79"/>
      <c r="F927" s="70" t="e">
        <f>VLOOKUP($E927:$E$4969,'PLANO DE APLICAÇÃO'!$A$4:$B$1013,2,0)</f>
        <v>#N/A</v>
      </c>
      <c r="G927" s="71"/>
      <c r="H927" s="130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73"/>
      <c r="J927" s="74"/>
      <c r="K927" s="78"/>
    </row>
    <row r="928" spans="1:11" s="131" customFormat="1" ht="41.25" customHeight="1" thickBot="1">
      <c r="A928" s="68"/>
      <c r="B928" s="77"/>
      <c r="C928" s="76"/>
      <c r="D928" s="69" t="e">
        <f>VLOOKUP($C927:$C$4969,$C$27:$D$4969,2,0)</f>
        <v>#N/A</v>
      </c>
      <c r="E928" s="79"/>
      <c r="F928" s="70" t="e">
        <f>VLOOKUP($E928:$E$4969,'PLANO DE APLICAÇÃO'!$A$4:$B$1013,2,0)</f>
        <v>#N/A</v>
      </c>
      <c r="G928" s="71"/>
      <c r="H928" s="130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73"/>
      <c r="J928" s="74"/>
      <c r="K928" s="78"/>
    </row>
    <row r="929" spans="1:11" s="131" customFormat="1" ht="41.25" customHeight="1" thickBot="1">
      <c r="A929" s="68"/>
      <c r="B929" s="77"/>
      <c r="C929" s="76"/>
      <c r="D929" s="69" t="e">
        <f>VLOOKUP($C928:$C$4969,$C$27:$D$4969,2,0)</f>
        <v>#N/A</v>
      </c>
      <c r="E929" s="79"/>
      <c r="F929" s="70" t="e">
        <f>VLOOKUP($E929:$E$4969,'PLANO DE APLICAÇÃO'!$A$4:$B$1013,2,0)</f>
        <v>#N/A</v>
      </c>
      <c r="G929" s="71"/>
      <c r="H929" s="130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73"/>
      <c r="J929" s="74"/>
      <c r="K929" s="78"/>
    </row>
    <row r="930" spans="1:11" s="131" customFormat="1" ht="41.25" customHeight="1" thickBot="1">
      <c r="A930" s="68"/>
      <c r="B930" s="77"/>
      <c r="C930" s="76"/>
      <c r="D930" s="69" t="e">
        <f>VLOOKUP($C929:$C$4969,$C$27:$D$4969,2,0)</f>
        <v>#N/A</v>
      </c>
      <c r="E930" s="79"/>
      <c r="F930" s="70" t="e">
        <f>VLOOKUP($E930:$E$4969,'PLANO DE APLICAÇÃO'!$A$4:$B$1013,2,0)</f>
        <v>#N/A</v>
      </c>
      <c r="G930" s="71"/>
      <c r="H930" s="130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73"/>
      <c r="J930" s="74"/>
      <c r="K930" s="78"/>
    </row>
    <row r="931" spans="1:11" s="131" customFormat="1" ht="41.25" customHeight="1" thickBot="1">
      <c r="A931" s="68"/>
      <c r="B931" s="77"/>
      <c r="C931" s="76"/>
      <c r="D931" s="69" t="e">
        <f>VLOOKUP($C930:$C$4969,$C$27:$D$4969,2,0)</f>
        <v>#N/A</v>
      </c>
      <c r="E931" s="79"/>
      <c r="F931" s="70" t="e">
        <f>VLOOKUP($E931:$E$4969,'PLANO DE APLICAÇÃO'!$A$4:$B$1013,2,0)</f>
        <v>#N/A</v>
      </c>
      <c r="G931" s="71"/>
      <c r="H931" s="130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73"/>
      <c r="J931" s="74"/>
      <c r="K931" s="78"/>
    </row>
    <row r="932" spans="1:11" s="131" customFormat="1" ht="41.25" customHeight="1" thickBot="1">
      <c r="A932" s="68"/>
      <c r="B932" s="77"/>
      <c r="C932" s="76"/>
      <c r="D932" s="69" t="e">
        <f>VLOOKUP($C931:$C$4969,$C$27:$D$4969,2,0)</f>
        <v>#N/A</v>
      </c>
      <c r="E932" s="79"/>
      <c r="F932" s="70" t="e">
        <f>VLOOKUP($E932:$E$4969,'PLANO DE APLICAÇÃO'!$A$4:$B$1013,2,0)</f>
        <v>#N/A</v>
      </c>
      <c r="G932" s="71"/>
      <c r="H932" s="130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73"/>
      <c r="J932" s="74"/>
      <c r="K932" s="78"/>
    </row>
    <row r="933" spans="1:11" s="131" customFormat="1" ht="41.25" customHeight="1" thickBot="1">
      <c r="A933" s="68"/>
      <c r="B933" s="77"/>
      <c r="C933" s="76"/>
      <c r="D933" s="69" t="e">
        <f>VLOOKUP($C932:$C$4969,$C$27:$D$4969,2,0)</f>
        <v>#N/A</v>
      </c>
      <c r="E933" s="79"/>
      <c r="F933" s="70" t="e">
        <f>VLOOKUP($E933:$E$4969,'PLANO DE APLICAÇÃO'!$A$4:$B$1013,2,0)</f>
        <v>#N/A</v>
      </c>
      <c r="G933" s="71"/>
      <c r="H933" s="130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73"/>
      <c r="J933" s="74"/>
      <c r="K933" s="78"/>
    </row>
    <row r="934" spans="1:11" s="131" customFormat="1" ht="41.25" customHeight="1" thickBot="1">
      <c r="A934" s="68"/>
      <c r="B934" s="77"/>
      <c r="C934" s="76"/>
      <c r="D934" s="69" t="e">
        <f>VLOOKUP($C933:$C$4969,$C$27:$D$4969,2,0)</f>
        <v>#N/A</v>
      </c>
      <c r="E934" s="79"/>
      <c r="F934" s="70" t="e">
        <f>VLOOKUP($E934:$E$4969,'PLANO DE APLICAÇÃO'!$A$4:$B$1013,2,0)</f>
        <v>#N/A</v>
      </c>
      <c r="G934" s="71"/>
      <c r="H934" s="130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73"/>
      <c r="J934" s="74"/>
      <c r="K934" s="78"/>
    </row>
    <row r="935" spans="1:11" s="131" customFormat="1" ht="41.25" customHeight="1" thickBot="1">
      <c r="A935" s="68"/>
      <c r="B935" s="77"/>
      <c r="C935" s="76"/>
      <c r="D935" s="69" t="e">
        <f>VLOOKUP($C934:$C$4969,$C$27:$D$4969,2,0)</f>
        <v>#N/A</v>
      </c>
      <c r="E935" s="79"/>
      <c r="F935" s="70" t="e">
        <f>VLOOKUP($E935:$E$4969,'PLANO DE APLICAÇÃO'!$A$4:$B$1013,2,0)</f>
        <v>#N/A</v>
      </c>
      <c r="G935" s="71"/>
      <c r="H935" s="130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73"/>
      <c r="J935" s="74"/>
      <c r="K935" s="78"/>
    </row>
    <row r="936" spans="1:11" s="131" customFormat="1" ht="41.25" customHeight="1" thickBot="1">
      <c r="A936" s="68"/>
      <c r="B936" s="77"/>
      <c r="C936" s="76"/>
      <c r="D936" s="69" t="e">
        <f>VLOOKUP($C935:$C$4969,$C$27:$D$4969,2,0)</f>
        <v>#N/A</v>
      </c>
      <c r="E936" s="79"/>
      <c r="F936" s="70" t="e">
        <f>VLOOKUP($E936:$E$4969,'PLANO DE APLICAÇÃO'!$A$4:$B$1013,2,0)</f>
        <v>#N/A</v>
      </c>
      <c r="G936" s="71"/>
      <c r="H936" s="130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73"/>
      <c r="J936" s="74"/>
      <c r="K936" s="78"/>
    </row>
    <row r="937" spans="1:11" s="131" customFormat="1" ht="41.25" customHeight="1" thickBot="1">
      <c r="A937" s="68"/>
      <c r="B937" s="77"/>
      <c r="C937" s="76"/>
      <c r="D937" s="69" t="e">
        <f>VLOOKUP($C936:$C$4969,$C$27:$D$4969,2,0)</f>
        <v>#N/A</v>
      </c>
      <c r="E937" s="79"/>
      <c r="F937" s="70" t="e">
        <f>VLOOKUP($E937:$E$4969,'PLANO DE APLICAÇÃO'!$A$4:$B$1013,2,0)</f>
        <v>#N/A</v>
      </c>
      <c r="G937" s="71"/>
      <c r="H937" s="130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73"/>
      <c r="J937" s="74"/>
      <c r="K937" s="78"/>
    </row>
    <row r="938" spans="1:11" s="131" customFormat="1" ht="41.25" customHeight="1" thickBot="1">
      <c r="A938" s="68"/>
      <c r="B938" s="77"/>
      <c r="C938" s="76"/>
      <c r="D938" s="69" t="e">
        <f>VLOOKUP($C937:$C$4969,$C$27:$D$4969,2,0)</f>
        <v>#N/A</v>
      </c>
      <c r="E938" s="79"/>
      <c r="F938" s="70" t="e">
        <f>VLOOKUP($E938:$E$4969,'PLANO DE APLICAÇÃO'!$A$4:$B$1013,2,0)</f>
        <v>#N/A</v>
      </c>
      <c r="G938" s="71"/>
      <c r="H938" s="130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73"/>
      <c r="J938" s="74"/>
      <c r="K938" s="78"/>
    </row>
    <row r="939" spans="1:11" s="131" customFormat="1" ht="41.25" customHeight="1" thickBot="1">
      <c r="A939" s="68"/>
      <c r="B939" s="77"/>
      <c r="C939" s="76"/>
      <c r="D939" s="69" t="e">
        <f>VLOOKUP($C938:$C$4969,$C$27:$D$4969,2,0)</f>
        <v>#N/A</v>
      </c>
      <c r="E939" s="79"/>
      <c r="F939" s="70" t="e">
        <f>VLOOKUP($E939:$E$4969,'PLANO DE APLICAÇÃO'!$A$4:$B$1013,2,0)</f>
        <v>#N/A</v>
      </c>
      <c r="G939" s="71"/>
      <c r="H939" s="130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73"/>
      <c r="J939" s="74"/>
      <c r="K939" s="78"/>
    </row>
    <row r="940" spans="1:11" s="131" customFormat="1" ht="41.25" customHeight="1" thickBot="1">
      <c r="A940" s="68"/>
      <c r="B940" s="77"/>
      <c r="C940" s="76"/>
      <c r="D940" s="69" t="e">
        <f>VLOOKUP($C939:$C$4969,$C$27:$D$4969,2,0)</f>
        <v>#N/A</v>
      </c>
      <c r="E940" s="79"/>
      <c r="F940" s="70" t="e">
        <f>VLOOKUP($E940:$E$4969,'PLANO DE APLICAÇÃO'!$A$4:$B$1013,2,0)</f>
        <v>#N/A</v>
      </c>
      <c r="G940" s="71"/>
      <c r="H940" s="130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73"/>
      <c r="J940" s="74"/>
      <c r="K940" s="78"/>
    </row>
    <row r="941" spans="1:11" s="131" customFormat="1" ht="41.25" customHeight="1" thickBot="1">
      <c r="A941" s="68"/>
      <c r="B941" s="77"/>
      <c r="C941" s="76"/>
      <c r="D941" s="69" t="e">
        <f>VLOOKUP($C940:$C$4969,$C$27:$D$4969,2,0)</f>
        <v>#N/A</v>
      </c>
      <c r="E941" s="79"/>
      <c r="F941" s="70" t="e">
        <f>VLOOKUP($E941:$E$4969,'PLANO DE APLICAÇÃO'!$A$4:$B$1013,2,0)</f>
        <v>#N/A</v>
      </c>
      <c r="G941" s="71"/>
      <c r="H941" s="130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73"/>
      <c r="J941" s="74"/>
      <c r="K941" s="78"/>
    </row>
    <row r="942" spans="1:11" s="131" customFormat="1" ht="41.25" customHeight="1" thickBot="1">
      <c r="A942" s="68"/>
      <c r="B942" s="77"/>
      <c r="C942" s="76"/>
      <c r="D942" s="69" t="e">
        <f>VLOOKUP($C941:$C$4969,$C$27:$D$4969,2,0)</f>
        <v>#N/A</v>
      </c>
      <c r="E942" s="79"/>
      <c r="F942" s="70" t="e">
        <f>VLOOKUP($E942:$E$4969,'PLANO DE APLICAÇÃO'!$A$4:$B$1013,2,0)</f>
        <v>#N/A</v>
      </c>
      <c r="G942" s="71"/>
      <c r="H942" s="130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73"/>
      <c r="J942" s="74"/>
      <c r="K942" s="78"/>
    </row>
    <row r="943" spans="1:11" s="131" customFormat="1" ht="41.25" customHeight="1" thickBot="1">
      <c r="A943" s="68"/>
      <c r="B943" s="77"/>
      <c r="C943" s="76"/>
      <c r="D943" s="69" t="e">
        <f>VLOOKUP($C942:$C$4969,$C$27:$D$4969,2,0)</f>
        <v>#N/A</v>
      </c>
      <c r="E943" s="79"/>
      <c r="F943" s="70" t="e">
        <f>VLOOKUP($E943:$E$4969,'PLANO DE APLICAÇÃO'!$A$4:$B$1013,2,0)</f>
        <v>#N/A</v>
      </c>
      <c r="G943" s="71"/>
      <c r="H943" s="130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73"/>
      <c r="J943" s="74"/>
      <c r="K943" s="78"/>
    </row>
    <row r="944" spans="1:11" s="131" customFormat="1" ht="41.25" customHeight="1" thickBot="1">
      <c r="A944" s="68"/>
      <c r="B944" s="77"/>
      <c r="C944" s="76"/>
      <c r="D944" s="69" t="e">
        <f>VLOOKUP($C943:$C$4969,$C$27:$D$4969,2,0)</f>
        <v>#N/A</v>
      </c>
      <c r="E944" s="79"/>
      <c r="F944" s="70" t="e">
        <f>VLOOKUP($E944:$E$4969,'PLANO DE APLICAÇÃO'!$A$4:$B$1013,2,0)</f>
        <v>#N/A</v>
      </c>
      <c r="G944" s="71"/>
      <c r="H944" s="130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73"/>
      <c r="J944" s="74"/>
      <c r="K944" s="78"/>
    </row>
    <row r="945" spans="1:11" s="131" customFormat="1" ht="41.25" customHeight="1" thickBot="1">
      <c r="A945" s="68"/>
      <c r="B945" s="77"/>
      <c r="C945" s="76"/>
      <c r="D945" s="69" t="e">
        <f>VLOOKUP($C944:$C$4969,$C$27:$D$4969,2,0)</f>
        <v>#N/A</v>
      </c>
      <c r="E945" s="79"/>
      <c r="F945" s="70" t="e">
        <f>VLOOKUP($E945:$E$4969,'PLANO DE APLICAÇÃO'!$A$4:$B$1013,2,0)</f>
        <v>#N/A</v>
      </c>
      <c r="G945" s="71"/>
      <c r="H945" s="130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73"/>
      <c r="J945" s="74"/>
      <c r="K945" s="78"/>
    </row>
    <row r="946" spans="1:11" s="131" customFormat="1" ht="41.25" customHeight="1" thickBot="1">
      <c r="A946" s="68"/>
      <c r="B946" s="77"/>
      <c r="C946" s="76"/>
      <c r="D946" s="69" t="e">
        <f>VLOOKUP($C945:$C$4969,$C$27:$D$4969,2,0)</f>
        <v>#N/A</v>
      </c>
      <c r="E946" s="79"/>
      <c r="F946" s="70" t="e">
        <f>VLOOKUP($E946:$E$4969,'PLANO DE APLICAÇÃO'!$A$4:$B$1013,2,0)</f>
        <v>#N/A</v>
      </c>
      <c r="G946" s="71"/>
      <c r="H946" s="130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73"/>
      <c r="J946" s="74"/>
      <c r="K946" s="78"/>
    </row>
    <row r="947" spans="1:11" s="131" customFormat="1" ht="41.25" customHeight="1" thickBot="1">
      <c r="A947" s="68"/>
      <c r="B947" s="77"/>
      <c r="C947" s="76"/>
      <c r="D947" s="69" t="e">
        <f>VLOOKUP($C946:$C$4969,$C$27:$D$4969,2,0)</f>
        <v>#N/A</v>
      </c>
      <c r="E947" s="79"/>
      <c r="F947" s="70" t="e">
        <f>VLOOKUP($E947:$E$4969,'PLANO DE APLICAÇÃO'!$A$4:$B$1013,2,0)</f>
        <v>#N/A</v>
      </c>
      <c r="G947" s="71"/>
      <c r="H947" s="130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73"/>
      <c r="J947" s="74"/>
      <c r="K947" s="78"/>
    </row>
    <row r="948" spans="1:11" s="131" customFormat="1" ht="41.25" customHeight="1" thickBot="1">
      <c r="A948" s="68"/>
      <c r="B948" s="77"/>
      <c r="C948" s="76"/>
      <c r="D948" s="69" t="e">
        <f>VLOOKUP($C947:$C$4969,$C$27:$D$4969,2,0)</f>
        <v>#N/A</v>
      </c>
      <c r="E948" s="79"/>
      <c r="F948" s="70" t="e">
        <f>VLOOKUP($E948:$E$4969,'PLANO DE APLICAÇÃO'!$A$4:$B$1013,2,0)</f>
        <v>#N/A</v>
      </c>
      <c r="G948" s="71"/>
      <c r="H948" s="130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73"/>
      <c r="J948" s="74"/>
      <c r="K948" s="78"/>
    </row>
    <row r="949" spans="1:11" s="131" customFormat="1" ht="41.25" customHeight="1" thickBot="1">
      <c r="A949" s="68"/>
      <c r="B949" s="77"/>
      <c r="C949" s="76"/>
      <c r="D949" s="69" t="e">
        <f>VLOOKUP($C948:$C$4969,$C$27:$D$4969,2,0)</f>
        <v>#N/A</v>
      </c>
      <c r="E949" s="79"/>
      <c r="F949" s="70" t="e">
        <f>VLOOKUP($E949:$E$4969,'PLANO DE APLICAÇÃO'!$A$4:$B$1013,2,0)</f>
        <v>#N/A</v>
      </c>
      <c r="G949" s="71"/>
      <c r="H949" s="130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73"/>
      <c r="J949" s="74"/>
      <c r="K949" s="78"/>
    </row>
    <row r="950" spans="1:11" s="131" customFormat="1" ht="41.25" customHeight="1" thickBot="1">
      <c r="A950" s="68"/>
      <c r="B950" s="77"/>
      <c r="C950" s="76"/>
      <c r="D950" s="69" t="e">
        <f>VLOOKUP($C949:$C$4969,$C$27:$D$4969,2,0)</f>
        <v>#N/A</v>
      </c>
      <c r="E950" s="79"/>
      <c r="F950" s="70" t="e">
        <f>VLOOKUP($E950:$E$4969,'PLANO DE APLICAÇÃO'!$A$4:$B$1013,2,0)</f>
        <v>#N/A</v>
      </c>
      <c r="G950" s="71"/>
      <c r="H950" s="130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73"/>
      <c r="J950" s="74"/>
      <c r="K950" s="78"/>
    </row>
    <row r="951" spans="1:11" s="131" customFormat="1" ht="41.25" customHeight="1" thickBot="1">
      <c r="A951" s="68"/>
      <c r="B951" s="77"/>
      <c r="C951" s="76"/>
      <c r="D951" s="69" t="e">
        <f>VLOOKUP($C950:$C$4969,$C$27:$D$4969,2,0)</f>
        <v>#N/A</v>
      </c>
      <c r="E951" s="79"/>
      <c r="F951" s="70" t="e">
        <f>VLOOKUP($E951:$E$4969,'PLANO DE APLICAÇÃO'!$A$4:$B$1013,2,0)</f>
        <v>#N/A</v>
      </c>
      <c r="G951" s="71"/>
      <c r="H951" s="130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73"/>
      <c r="J951" s="74"/>
      <c r="K951" s="78"/>
    </row>
    <row r="952" spans="1:11" s="131" customFormat="1" ht="41.25" customHeight="1" thickBot="1">
      <c r="A952" s="68"/>
      <c r="B952" s="77"/>
      <c r="C952" s="76"/>
      <c r="D952" s="69" t="e">
        <f>VLOOKUP($C951:$C$4969,$C$27:$D$4969,2,0)</f>
        <v>#N/A</v>
      </c>
      <c r="E952" s="79"/>
      <c r="F952" s="70" t="e">
        <f>VLOOKUP($E952:$E$4969,'PLANO DE APLICAÇÃO'!$A$4:$B$1013,2,0)</f>
        <v>#N/A</v>
      </c>
      <c r="G952" s="71"/>
      <c r="H952" s="130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73"/>
      <c r="J952" s="74"/>
      <c r="K952" s="78"/>
    </row>
    <row r="953" spans="1:11" s="131" customFormat="1" ht="41.25" customHeight="1" thickBot="1">
      <c r="A953" s="68"/>
      <c r="B953" s="77"/>
      <c r="C953" s="76"/>
      <c r="D953" s="69" t="e">
        <f>VLOOKUP($C952:$C$4969,$C$27:$D$4969,2,0)</f>
        <v>#N/A</v>
      </c>
      <c r="E953" s="79"/>
      <c r="F953" s="70" t="e">
        <f>VLOOKUP($E953:$E$4969,'PLANO DE APLICAÇÃO'!$A$4:$B$1013,2,0)</f>
        <v>#N/A</v>
      </c>
      <c r="G953" s="71"/>
      <c r="H953" s="130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73"/>
      <c r="J953" s="74"/>
      <c r="K953" s="78"/>
    </row>
    <row r="954" spans="1:11" s="131" customFormat="1" ht="41.25" customHeight="1" thickBot="1">
      <c r="A954" s="68"/>
      <c r="B954" s="77"/>
      <c r="C954" s="76"/>
      <c r="D954" s="69" t="e">
        <f>VLOOKUP($C953:$C$4969,$C$27:$D$4969,2,0)</f>
        <v>#N/A</v>
      </c>
      <c r="E954" s="79"/>
      <c r="F954" s="70" t="e">
        <f>VLOOKUP($E954:$E$4969,'PLANO DE APLICAÇÃO'!$A$4:$B$1013,2,0)</f>
        <v>#N/A</v>
      </c>
      <c r="G954" s="71"/>
      <c r="H954" s="130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73"/>
      <c r="J954" s="74"/>
      <c r="K954" s="78"/>
    </row>
    <row r="955" spans="1:11" s="131" customFormat="1" ht="41.25" customHeight="1" thickBot="1">
      <c r="A955" s="68"/>
      <c r="B955" s="77"/>
      <c r="C955" s="76"/>
      <c r="D955" s="69" t="e">
        <f>VLOOKUP($C954:$C$4969,$C$27:$D$4969,2,0)</f>
        <v>#N/A</v>
      </c>
      <c r="E955" s="79"/>
      <c r="F955" s="70" t="e">
        <f>VLOOKUP($E955:$E$4969,'PLANO DE APLICAÇÃO'!$A$4:$B$1013,2,0)</f>
        <v>#N/A</v>
      </c>
      <c r="G955" s="71"/>
      <c r="H955" s="130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73"/>
      <c r="J955" s="74"/>
      <c r="K955" s="78"/>
    </row>
    <row r="956" spans="1:11" s="131" customFormat="1" ht="41.25" customHeight="1" thickBot="1">
      <c r="A956" s="68"/>
      <c r="B956" s="77"/>
      <c r="C956" s="76"/>
      <c r="D956" s="69" t="e">
        <f>VLOOKUP($C955:$C$4969,$C$27:$D$4969,2,0)</f>
        <v>#N/A</v>
      </c>
      <c r="E956" s="79"/>
      <c r="F956" s="70" t="e">
        <f>VLOOKUP($E956:$E$4969,'PLANO DE APLICAÇÃO'!$A$4:$B$1013,2,0)</f>
        <v>#N/A</v>
      </c>
      <c r="G956" s="71"/>
      <c r="H956" s="130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73"/>
      <c r="J956" s="74"/>
      <c r="K956" s="78"/>
    </row>
    <row r="957" spans="1:11" s="131" customFormat="1" ht="41.25" customHeight="1" thickBot="1">
      <c r="A957" s="68"/>
      <c r="B957" s="77"/>
      <c r="C957" s="76"/>
      <c r="D957" s="69" t="e">
        <f>VLOOKUP($C956:$C$4969,$C$27:$D$4969,2,0)</f>
        <v>#N/A</v>
      </c>
      <c r="E957" s="79"/>
      <c r="F957" s="70" t="e">
        <f>VLOOKUP($E957:$E$4969,'PLANO DE APLICAÇÃO'!$A$4:$B$1013,2,0)</f>
        <v>#N/A</v>
      </c>
      <c r="G957" s="71"/>
      <c r="H957" s="130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73"/>
      <c r="J957" s="74"/>
      <c r="K957" s="78"/>
    </row>
    <row r="958" spans="1:11" s="131" customFormat="1" ht="41.25" customHeight="1" thickBot="1">
      <c r="A958" s="68"/>
      <c r="B958" s="77"/>
      <c r="C958" s="76"/>
      <c r="D958" s="69" t="e">
        <f>VLOOKUP($C957:$C$4969,$C$27:$D$4969,2,0)</f>
        <v>#N/A</v>
      </c>
      <c r="E958" s="79"/>
      <c r="F958" s="70" t="e">
        <f>VLOOKUP($E958:$E$4969,'PLANO DE APLICAÇÃO'!$A$4:$B$1013,2,0)</f>
        <v>#N/A</v>
      </c>
      <c r="G958" s="71"/>
      <c r="H958" s="130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73"/>
      <c r="J958" s="74"/>
      <c r="K958" s="78"/>
    </row>
    <row r="959" spans="1:11" s="131" customFormat="1" ht="41.25" customHeight="1" thickBot="1">
      <c r="A959" s="68"/>
      <c r="B959" s="77"/>
      <c r="C959" s="76"/>
      <c r="D959" s="69" t="e">
        <f>VLOOKUP($C958:$C$4969,$C$27:$D$4969,2,0)</f>
        <v>#N/A</v>
      </c>
      <c r="E959" s="79"/>
      <c r="F959" s="70" t="e">
        <f>VLOOKUP($E959:$E$4969,'PLANO DE APLICAÇÃO'!$A$4:$B$1013,2,0)</f>
        <v>#N/A</v>
      </c>
      <c r="G959" s="71"/>
      <c r="H959" s="130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73"/>
      <c r="J959" s="74"/>
      <c r="K959" s="78"/>
    </row>
    <row r="960" spans="1:11" s="131" customFormat="1" ht="41.25" customHeight="1" thickBot="1">
      <c r="A960" s="68"/>
      <c r="B960" s="77"/>
      <c r="C960" s="76"/>
      <c r="D960" s="69" t="e">
        <f>VLOOKUP($C959:$C$4969,$C$27:$D$4969,2,0)</f>
        <v>#N/A</v>
      </c>
      <c r="E960" s="79"/>
      <c r="F960" s="70" t="e">
        <f>VLOOKUP($E960:$E$4969,'PLANO DE APLICAÇÃO'!$A$4:$B$1013,2,0)</f>
        <v>#N/A</v>
      </c>
      <c r="G960" s="71"/>
      <c r="H960" s="130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73"/>
      <c r="J960" s="74"/>
      <c r="K960" s="78"/>
    </row>
    <row r="961" spans="1:11" s="131" customFormat="1" ht="41.25" customHeight="1" thickBot="1">
      <c r="A961" s="68"/>
      <c r="B961" s="77"/>
      <c r="C961" s="76"/>
      <c r="D961" s="69" t="e">
        <f>VLOOKUP($C960:$C$4969,$C$27:$D$4969,2,0)</f>
        <v>#N/A</v>
      </c>
      <c r="E961" s="79"/>
      <c r="F961" s="70" t="e">
        <f>VLOOKUP($E961:$E$4969,'PLANO DE APLICAÇÃO'!$A$4:$B$1013,2,0)</f>
        <v>#N/A</v>
      </c>
      <c r="G961" s="71"/>
      <c r="H961" s="130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73"/>
      <c r="J961" s="74"/>
      <c r="K961" s="78"/>
    </row>
    <row r="962" spans="1:11" s="131" customFormat="1" ht="41.25" customHeight="1" thickBot="1">
      <c r="A962" s="68"/>
      <c r="B962" s="77"/>
      <c r="C962" s="76"/>
      <c r="D962" s="69" t="e">
        <f>VLOOKUP($C961:$C$4969,$C$27:$D$4969,2,0)</f>
        <v>#N/A</v>
      </c>
      <c r="E962" s="79"/>
      <c r="F962" s="70" t="e">
        <f>VLOOKUP($E962:$E$4969,'PLANO DE APLICAÇÃO'!$A$4:$B$1013,2,0)</f>
        <v>#N/A</v>
      </c>
      <c r="G962" s="71"/>
      <c r="H962" s="130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73"/>
      <c r="J962" s="74"/>
      <c r="K962" s="78"/>
    </row>
    <row r="963" spans="1:11" s="131" customFormat="1" ht="41.25" customHeight="1" thickBot="1">
      <c r="A963" s="68"/>
      <c r="B963" s="77"/>
      <c r="C963" s="76"/>
      <c r="D963" s="69" t="e">
        <f>VLOOKUP($C962:$C$4969,$C$27:$D$4969,2,0)</f>
        <v>#N/A</v>
      </c>
      <c r="E963" s="79"/>
      <c r="F963" s="70" t="e">
        <f>VLOOKUP($E963:$E$4969,'PLANO DE APLICAÇÃO'!$A$4:$B$1013,2,0)</f>
        <v>#N/A</v>
      </c>
      <c r="G963" s="71"/>
      <c r="H963" s="130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73"/>
      <c r="J963" s="74"/>
      <c r="K963" s="78"/>
    </row>
    <row r="964" spans="1:11" s="131" customFormat="1" ht="41.25" customHeight="1" thickBot="1">
      <c r="A964" s="68"/>
      <c r="B964" s="77"/>
      <c r="C964" s="76"/>
      <c r="D964" s="69" t="e">
        <f>VLOOKUP($C963:$C$4969,$C$27:$D$4969,2,0)</f>
        <v>#N/A</v>
      </c>
      <c r="E964" s="79"/>
      <c r="F964" s="70" t="e">
        <f>VLOOKUP($E964:$E$4969,'PLANO DE APLICAÇÃO'!$A$4:$B$1013,2,0)</f>
        <v>#N/A</v>
      </c>
      <c r="G964" s="71"/>
      <c r="H964" s="130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73"/>
      <c r="J964" s="74"/>
      <c r="K964" s="78"/>
    </row>
    <row r="965" spans="1:11" s="131" customFormat="1" ht="41.25" customHeight="1" thickBot="1">
      <c r="A965" s="68"/>
      <c r="B965" s="77"/>
      <c r="C965" s="76"/>
      <c r="D965" s="69" t="e">
        <f>VLOOKUP($C964:$C$4969,$C$27:$D$4969,2,0)</f>
        <v>#N/A</v>
      </c>
      <c r="E965" s="79"/>
      <c r="F965" s="70" t="e">
        <f>VLOOKUP($E965:$E$4969,'PLANO DE APLICAÇÃO'!$A$4:$B$1013,2,0)</f>
        <v>#N/A</v>
      </c>
      <c r="G965" s="71"/>
      <c r="H965" s="130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73"/>
      <c r="J965" s="74"/>
      <c r="K965" s="78"/>
    </row>
    <row r="966" spans="1:11" s="131" customFormat="1" ht="41.25" customHeight="1" thickBot="1">
      <c r="A966" s="68"/>
      <c r="B966" s="77"/>
      <c r="C966" s="76"/>
      <c r="D966" s="69" t="e">
        <f>VLOOKUP($C965:$C$4969,$C$27:$D$4969,2,0)</f>
        <v>#N/A</v>
      </c>
      <c r="E966" s="79"/>
      <c r="F966" s="70" t="e">
        <f>VLOOKUP($E966:$E$4969,'PLANO DE APLICAÇÃO'!$A$4:$B$1013,2,0)</f>
        <v>#N/A</v>
      </c>
      <c r="G966" s="71"/>
      <c r="H966" s="130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73"/>
      <c r="J966" s="74"/>
      <c r="K966" s="78"/>
    </row>
    <row r="967" spans="1:11" s="131" customFormat="1" ht="41.25" customHeight="1" thickBot="1">
      <c r="A967" s="68"/>
      <c r="B967" s="77"/>
      <c r="C967" s="76"/>
      <c r="D967" s="69" t="e">
        <f>VLOOKUP($C966:$C$4969,$C$27:$D$4969,2,0)</f>
        <v>#N/A</v>
      </c>
      <c r="E967" s="79"/>
      <c r="F967" s="70" t="e">
        <f>VLOOKUP($E967:$E$4969,'PLANO DE APLICAÇÃO'!$A$4:$B$1013,2,0)</f>
        <v>#N/A</v>
      </c>
      <c r="G967" s="71"/>
      <c r="H967" s="130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73"/>
      <c r="J967" s="74"/>
      <c r="K967" s="78"/>
    </row>
    <row r="968" spans="1:11" s="131" customFormat="1" ht="41.25" customHeight="1" thickBot="1">
      <c r="A968" s="68"/>
      <c r="B968" s="77"/>
      <c r="C968" s="76"/>
      <c r="D968" s="69" t="e">
        <f>VLOOKUP($C967:$C$4969,$C$27:$D$4969,2,0)</f>
        <v>#N/A</v>
      </c>
      <c r="E968" s="79"/>
      <c r="F968" s="70" t="e">
        <f>VLOOKUP($E968:$E$4969,'PLANO DE APLICAÇÃO'!$A$4:$B$1013,2,0)</f>
        <v>#N/A</v>
      </c>
      <c r="G968" s="71"/>
      <c r="H968" s="130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73"/>
      <c r="J968" s="74"/>
      <c r="K968" s="78"/>
    </row>
    <row r="969" spans="1:11" s="131" customFormat="1" ht="41.25" customHeight="1" thickBot="1">
      <c r="A969" s="68"/>
      <c r="B969" s="77"/>
      <c r="C969" s="76"/>
      <c r="D969" s="69" t="e">
        <f>VLOOKUP($C968:$C$4969,$C$27:$D$4969,2,0)</f>
        <v>#N/A</v>
      </c>
      <c r="E969" s="79"/>
      <c r="F969" s="70" t="e">
        <f>VLOOKUP($E969:$E$4969,'PLANO DE APLICAÇÃO'!$A$4:$B$1013,2,0)</f>
        <v>#N/A</v>
      </c>
      <c r="G969" s="71"/>
      <c r="H969" s="130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73"/>
      <c r="J969" s="74"/>
      <c r="K969" s="78"/>
    </row>
    <row r="970" spans="1:11" s="131" customFormat="1" ht="41.25" customHeight="1" thickBot="1">
      <c r="A970" s="68"/>
      <c r="B970" s="77"/>
      <c r="C970" s="76"/>
      <c r="D970" s="69" t="e">
        <f>VLOOKUP($C969:$C$4969,$C$27:$D$4969,2,0)</f>
        <v>#N/A</v>
      </c>
      <c r="E970" s="79"/>
      <c r="F970" s="70" t="e">
        <f>VLOOKUP($E970:$E$4969,'PLANO DE APLICAÇÃO'!$A$4:$B$1013,2,0)</f>
        <v>#N/A</v>
      </c>
      <c r="G970" s="71"/>
      <c r="H970" s="130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73"/>
      <c r="J970" s="74"/>
      <c r="K970" s="78"/>
    </row>
    <row r="971" spans="1:11" s="131" customFormat="1" ht="41.25" customHeight="1" thickBot="1">
      <c r="A971" s="68"/>
      <c r="B971" s="77"/>
      <c r="C971" s="76"/>
      <c r="D971" s="69" t="e">
        <f>VLOOKUP($C970:$C$4969,$C$27:$D$4969,2,0)</f>
        <v>#N/A</v>
      </c>
      <c r="E971" s="79"/>
      <c r="F971" s="70" t="e">
        <f>VLOOKUP($E971:$E$4969,'PLANO DE APLICAÇÃO'!$A$4:$B$1013,2,0)</f>
        <v>#N/A</v>
      </c>
      <c r="G971" s="71"/>
      <c r="H971" s="130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73"/>
      <c r="J971" s="74"/>
      <c r="K971" s="78"/>
    </row>
    <row r="972" spans="1:11" s="131" customFormat="1" ht="41.25" customHeight="1" thickBot="1">
      <c r="A972" s="68"/>
      <c r="B972" s="77"/>
      <c r="C972" s="76"/>
      <c r="D972" s="69" t="e">
        <f>VLOOKUP($C971:$C$4969,$C$27:$D$4969,2,0)</f>
        <v>#N/A</v>
      </c>
      <c r="E972" s="79"/>
      <c r="F972" s="70" t="e">
        <f>VLOOKUP($E972:$E$4969,'PLANO DE APLICAÇÃO'!$A$4:$B$1013,2,0)</f>
        <v>#N/A</v>
      </c>
      <c r="G972" s="71"/>
      <c r="H972" s="130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73"/>
      <c r="J972" s="74"/>
      <c r="K972" s="78"/>
    </row>
    <row r="973" spans="1:11" s="131" customFormat="1" ht="41.25" customHeight="1" thickBot="1">
      <c r="A973" s="68"/>
      <c r="B973" s="77"/>
      <c r="C973" s="76"/>
      <c r="D973" s="69" t="e">
        <f>VLOOKUP($C972:$C$4969,$C$27:$D$4969,2,0)</f>
        <v>#N/A</v>
      </c>
      <c r="E973" s="79"/>
      <c r="F973" s="70" t="e">
        <f>VLOOKUP($E973:$E$4969,'PLANO DE APLICAÇÃO'!$A$4:$B$1013,2,0)</f>
        <v>#N/A</v>
      </c>
      <c r="G973" s="71"/>
      <c r="H973" s="130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73"/>
      <c r="J973" s="74"/>
      <c r="K973" s="78"/>
    </row>
    <row r="974" spans="1:11" s="131" customFormat="1" ht="41.25" customHeight="1" thickBot="1">
      <c r="A974" s="68"/>
      <c r="B974" s="77"/>
      <c r="C974" s="76"/>
      <c r="D974" s="69" t="e">
        <f>VLOOKUP($C973:$C$4969,$C$27:$D$4969,2,0)</f>
        <v>#N/A</v>
      </c>
      <c r="E974" s="79"/>
      <c r="F974" s="70" t="e">
        <f>VLOOKUP($E974:$E$4969,'PLANO DE APLICAÇÃO'!$A$4:$B$1013,2,0)</f>
        <v>#N/A</v>
      </c>
      <c r="G974" s="71"/>
      <c r="H974" s="130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73"/>
      <c r="J974" s="74"/>
      <c r="K974" s="78"/>
    </row>
    <row r="975" spans="1:11" s="131" customFormat="1" ht="41.25" customHeight="1" thickBot="1">
      <c r="A975" s="68"/>
      <c r="B975" s="77"/>
      <c r="C975" s="76"/>
      <c r="D975" s="69" t="e">
        <f>VLOOKUP($C974:$C$4969,$C$27:$D$4969,2,0)</f>
        <v>#N/A</v>
      </c>
      <c r="E975" s="79"/>
      <c r="F975" s="70" t="e">
        <f>VLOOKUP($E975:$E$4969,'PLANO DE APLICAÇÃO'!$A$4:$B$1013,2,0)</f>
        <v>#N/A</v>
      </c>
      <c r="G975" s="71"/>
      <c r="H975" s="130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73"/>
      <c r="J975" s="74"/>
      <c r="K975" s="78"/>
    </row>
    <row r="976" spans="1:11" s="131" customFormat="1" ht="41.25" customHeight="1" thickBot="1">
      <c r="A976" s="68"/>
      <c r="B976" s="77"/>
      <c r="C976" s="76"/>
      <c r="D976" s="69" t="e">
        <f>VLOOKUP($C975:$C$4969,$C$27:$D$4969,2,0)</f>
        <v>#N/A</v>
      </c>
      <c r="E976" s="79"/>
      <c r="F976" s="70" t="e">
        <f>VLOOKUP($E976:$E$4969,'PLANO DE APLICAÇÃO'!$A$4:$B$1013,2,0)</f>
        <v>#N/A</v>
      </c>
      <c r="G976" s="71"/>
      <c r="H976" s="130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73"/>
      <c r="J976" s="74"/>
      <c r="K976" s="78"/>
    </row>
    <row r="977" spans="1:11" s="131" customFormat="1" ht="41.25" customHeight="1" thickBot="1">
      <c r="A977" s="68"/>
      <c r="B977" s="77"/>
      <c r="C977" s="76"/>
      <c r="D977" s="69" t="e">
        <f>VLOOKUP($C976:$C$4969,$C$27:$D$4969,2,0)</f>
        <v>#N/A</v>
      </c>
      <c r="E977" s="79"/>
      <c r="F977" s="70" t="e">
        <f>VLOOKUP($E977:$E$4969,'PLANO DE APLICAÇÃO'!$A$4:$B$1013,2,0)</f>
        <v>#N/A</v>
      </c>
      <c r="G977" s="71"/>
      <c r="H977" s="130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73"/>
      <c r="J977" s="74"/>
      <c r="K977" s="78"/>
    </row>
    <row r="978" spans="1:11" s="131" customFormat="1" ht="41.25" customHeight="1" thickBot="1">
      <c r="A978" s="68"/>
      <c r="B978" s="77"/>
      <c r="C978" s="76"/>
      <c r="D978" s="69" t="e">
        <f>VLOOKUP($C977:$C$4969,$C$27:$D$4969,2,0)</f>
        <v>#N/A</v>
      </c>
      <c r="E978" s="79"/>
      <c r="F978" s="70" t="e">
        <f>VLOOKUP($E978:$E$4969,'PLANO DE APLICAÇÃO'!$A$4:$B$1013,2,0)</f>
        <v>#N/A</v>
      </c>
      <c r="G978" s="71"/>
      <c r="H978" s="130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73"/>
      <c r="J978" s="74"/>
      <c r="K978" s="78"/>
    </row>
    <row r="979" spans="1:11" s="131" customFormat="1" ht="41.25" customHeight="1" thickBot="1">
      <c r="A979" s="68"/>
      <c r="B979" s="77"/>
      <c r="C979" s="76"/>
      <c r="D979" s="69" t="e">
        <f>VLOOKUP($C978:$C$4969,$C$27:$D$4969,2,0)</f>
        <v>#N/A</v>
      </c>
      <c r="E979" s="79"/>
      <c r="F979" s="70" t="e">
        <f>VLOOKUP($E979:$E$4969,'PLANO DE APLICAÇÃO'!$A$4:$B$1013,2,0)</f>
        <v>#N/A</v>
      </c>
      <c r="G979" s="71"/>
      <c r="H979" s="130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73"/>
      <c r="J979" s="74"/>
      <c r="K979" s="78"/>
    </row>
    <row r="980" spans="1:11" s="131" customFormat="1" ht="41.25" customHeight="1" thickBot="1">
      <c r="A980" s="68"/>
      <c r="B980" s="77"/>
      <c r="C980" s="76"/>
      <c r="D980" s="69" t="e">
        <f>VLOOKUP($C979:$C$4969,$C$27:$D$4969,2,0)</f>
        <v>#N/A</v>
      </c>
      <c r="E980" s="79"/>
      <c r="F980" s="70" t="e">
        <f>VLOOKUP($E980:$E$4969,'PLANO DE APLICAÇÃO'!$A$4:$B$1013,2,0)</f>
        <v>#N/A</v>
      </c>
      <c r="G980" s="71"/>
      <c r="H980" s="130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73"/>
      <c r="J980" s="74"/>
      <c r="K980" s="78"/>
    </row>
    <row r="981" spans="1:11" s="131" customFormat="1" ht="41.25" customHeight="1" thickBot="1">
      <c r="A981" s="68"/>
      <c r="B981" s="77"/>
      <c r="C981" s="76"/>
      <c r="D981" s="69" t="e">
        <f>VLOOKUP($C980:$C$4969,$C$27:$D$4969,2,0)</f>
        <v>#N/A</v>
      </c>
      <c r="E981" s="79"/>
      <c r="F981" s="70" t="e">
        <f>VLOOKUP($E981:$E$4969,'PLANO DE APLICAÇÃO'!$A$4:$B$1013,2,0)</f>
        <v>#N/A</v>
      </c>
      <c r="G981" s="71"/>
      <c r="H981" s="130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73"/>
      <c r="J981" s="74"/>
      <c r="K981" s="78"/>
    </row>
    <row r="982" spans="1:11" s="131" customFormat="1" ht="41.25" customHeight="1" thickBot="1">
      <c r="A982" s="68"/>
      <c r="B982" s="77"/>
      <c r="C982" s="76"/>
      <c r="D982" s="69" t="e">
        <f>VLOOKUP($C981:$C$4969,$C$27:$D$4969,2,0)</f>
        <v>#N/A</v>
      </c>
      <c r="E982" s="79"/>
      <c r="F982" s="70" t="e">
        <f>VLOOKUP($E982:$E$4969,'PLANO DE APLICAÇÃO'!$A$4:$B$1013,2,0)</f>
        <v>#N/A</v>
      </c>
      <c r="G982" s="71"/>
      <c r="H982" s="130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73"/>
      <c r="J982" s="74"/>
      <c r="K982" s="78"/>
    </row>
    <row r="983" spans="1:11" s="131" customFormat="1" ht="41.25" customHeight="1" thickBot="1">
      <c r="A983" s="68"/>
      <c r="B983" s="77"/>
      <c r="C983" s="76"/>
      <c r="D983" s="69" t="e">
        <f>VLOOKUP($C982:$C$4969,$C$27:$D$4969,2,0)</f>
        <v>#N/A</v>
      </c>
      <c r="E983" s="79"/>
      <c r="F983" s="70" t="e">
        <f>VLOOKUP($E983:$E$4969,'PLANO DE APLICAÇÃO'!$A$4:$B$1013,2,0)</f>
        <v>#N/A</v>
      </c>
      <c r="G983" s="71"/>
      <c r="H983" s="130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73"/>
      <c r="J983" s="74"/>
      <c r="K983" s="78"/>
    </row>
    <row r="984" spans="1:11" s="131" customFormat="1" ht="41.25" customHeight="1" thickBot="1">
      <c r="A984" s="68"/>
      <c r="B984" s="77"/>
      <c r="C984" s="76"/>
      <c r="D984" s="69" t="e">
        <f>VLOOKUP($C983:$C$4969,$C$27:$D$4969,2,0)</f>
        <v>#N/A</v>
      </c>
      <c r="E984" s="79"/>
      <c r="F984" s="70" t="e">
        <f>VLOOKUP($E984:$E$4969,'PLANO DE APLICAÇÃO'!$A$4:$B$1013,2,0)</f>
        <v>#N/A</v>
      </c>
      <c r="G984" s="71"/>
      <c r="H984" s="130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73"/>
      <c r="J984" s="74"/>
      <c r="K984" s="78"/>
    </row>
    <row r="985" spans="1:11" s="131" customFormat="1" ht="41.25" customHeight="1" thickBot="1">
      <c r="A985" s="68"/>
      <c r="B985" s="77"/>
      <c r="C985" s="76"/>
      <c r="D985" s="69" t="e">
        <f>VLOOKUP($C984:$C$4969,$C$27:$D$4969,2,0)</f>
        <v>#N/A</v>
      </c>
      <c r="E985" s="79"/>
      <c r="F985" s="70" t="e">
        <f>VLOOKUP($E985:$E$4969,'PLANO DE APLICAÇÃO'!$A$4:$B$1013,2,0)</f>
        <v>#N/A</v>
      </c>
      <c r="G985" s="71"/>
      <c r="H985" s="130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73"/>
      <c r="J985" s="74"/>
      <c r="K985" s="78"/>
    </row>
    <row r="986" spans="1:11" s="131" customFormat="1" ht="41.25" customHeight="1" thickBot="1">
      <c r="A986" s="68"/>
      <c r="B986" s="77"/>
      <c r="C986" s="76"/>
      <c r="D986" s="69" t="e">
        <f>VLOOKUP($C985:$C$4969,$C$27:$D$4969,2,0)</f>
        <v>#N/A</v>
      </c>
      <c r="E986" s="79"/>
      <c r="F986" s="70" t="e">
        <f>VLOOKUP($E986:$E$4969,'PLANO DE APLICAÇÃO'!$A$4:$B$1013,2,0)</f>
        <v>#N/A</v>
      </c>
      <c r="G986" s="71"/>
      <c r="H986" s="130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73"/>
      <c r="J986" s="74"/>
      <c r="K986" s="78"/>
    </row>
    <row r="987" spans="1:11" s="131" customFormat="1" ht="41.25" customHeight="1" thickBot="1">
      <c r="A987" s="68"/>
      <c r="B987" s="77"/>
      <c r="C987" s="76"/>
      <c r="D987" s="69" t="e">
        <f>VLOOKUP($C986:$C$4969,$C$27:$D$4969,2,0)</f>
        <v>#N/A</v>
      </c>
      <c r="E987" s="79"/>
      <c r="F987" s="70" t="e">
        <f>VLOOKUP($E987:$E$4969,'PLANO DE APLICAÇÃO'!$A$4:$B$1013,2,0)</f>
        <v>#N/A</v>
      </c>
      <c r="G987" s="71"/>
      <c r="H987" s="130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73"/>
      <c r="J987" s="74"/>
      <c r="K987" s="78"/>
    </row>
    <row r="988" spans="1:11" s="131" customFormat="1" ht="41.25" customHeight="1" thickBot="1">
      <c r="A988" s="68"/>
      <c r="B988" s="77"/>
      <c r="C988" s="76"/>
      <c r="D988" s="69" t="e">
        <f>VLOOKUP($C987:$C$4969,$C$27:$D$4969,2,0)</f>
        <v>#N/A</v>
      </c>
      <c r="E988" s="79"/>
      <c r="F988" s="70" t="e">
        <f>VLOOKUP($E988:$E$4969,'PLANO DE APLICAÇÃO'!$A$4:$B$1013,2,0)</f>
        <v>#N/A</v>
      </c>
      <c r="G988" s="71"/>
      <c r="H988" s="130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73"/>
      <c r="J988" s="74"/>
      <c r="K988" s="78"/>
    </row>
    <row r="989" spans="1:11" s="131" customFormat="1" ht="41.25" customHeight="1" thickBot="1">
      <c r="A989" s="68"/>
      <c r="B989" s="77"/>
      <c r="C989" s="76"/>
      <c r="D989" s="69" t="e">
        <f>VLOOKUP($C988:$C$4969,$C$27:$D$4969,2,0)</f>
        <v>#N/A</v>
      </c>
      <c r="E989" s="79"/>
      <c r="F989" s="70" t="e">
        <f>VLOOKUP($E989:$E$4969,'PLANO DE APLICAÇÃO'!$A$4:$B$1013,2,0)</f>
        <v>#N/A</v>
      </c>
      <c r="G989" s="71"/>
      <c r="H989" s="130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73"/>
      <c r="J989" s="74"/>
      <c r="K989" s="78"/>
    </row>
    <row r="990" spans="1:11" s="131" customFormat="1" ht="41.25" customHeight="1" thickBot="1">
      <c r="A990" s="68"/>
      <c r="B990" s="77"/>
      <c r="C990" s="76"/>
      <c r="D990" s="69" t="e">
        <f>VLOOKUP($C989:$C$4969,$C$27:$D$4969,2,0)</f>
        <v>#N/A</v>
      </c>
      <c r="E990" s="79"/>
      <c r="F990" s="70" t="e">
        <f>VLOOKUP($E990:$E$4969,'PLANO DE APLICAÇÃO'!$A$4:$B$1013,2,0)</f>
        <v>#N/A</v>
      </c>
      <c r="G990" s="71"/>
      <c r="H990" s="130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73"/>
      <c r="J990" s="74"/>
      <c r="K990" s="78"/>
    </row>
    <row r="991" spans="1:11" s="131" customFormat="1" ht="41.25" customHeight="1" thickBot="1">
      <c r="A991" s="68"/>
      <c r="B991" s="77"/>
      <c r="C991" s="76"/>
      <c r="D991" s="69" t="e">
        <f>VLOOKUP($C990:$C$4969,$C$27:$D$4969,2,0)</f>
        <v>#N/A</v>
      </c>
      <c r="E991" s="79"/>
      <c r="F991" s="70" t="e">
        <f>VLOOKUP($E991:$E$4969,'PLANO DE APLICAÇÃO'!$A$4:$B$1013,2,0)</f>
        <v>#N/A</v>
      </c>
      <c r="G991" s="71"/>
      <c r="H991" s="130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73"/>
      <c r="J991" s="74"/>
      <c r="K991" s="78"/>
    </row>
    <row r="992" spans="1:11" s="131" customFormat="1" ht="41.25" customHeight="1" thickBot="1">
      <c r="A992" s="68"/>
      <c r="B992" s="77"/>
      <c r="C992" s="76"/>
      <c r="D992" s="69" t="e">
        <f>VLOOKUP($C991:$C$4969,$C$27:$D$4969,2,0)</f>
        <v>#N/A</v>
      </c>
      <c r="E992" s="79"/>
      <c r="F992" s="70" t="e">
        <f>VLOOKUP($E992:$E$4969,'PLANO DE APLICAÇÃO'!$A$4:$B$1013,2,0)</f>
        <v>#N/A</v>
      </c>
      <c r="G992" s="71"/>
      <c r="H992" s="130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73"/>
      <c r="J992" s="74"/>
      <c r="K992" s="78"/>
    </row>
    <row r="993" spans="1:11" s="131" customFormat="1" ht="41.25" customHeight="1" thickBot="1">
      <c r="A993" s="68"/>
      <c r="B993" s="77"/>
      <c r="C993" s="76"/>
      <c r="D993" s="69" t="e">
        <f>VLOOKUP($C992:$C$4969,$C$27:$D$4969,2,0)</f>
        <v>#N/A</v>
      </c>
      <c r="E993" s="79"/>
      <c r="F993" s="70" t="e">
        <f>VLOOKUP($E993:$E$4969,'PLANO DE APLICAÇÃO'!$A$4:$B$1013,2,0)</f>
        <v>#N/A</v>
      </c>
      <c r="G993" s="71"/>
      <c r="H993" s="130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73"/>
      <c r="J993" s="74"/>
      <c r="K993" s="78"/>
    </row>
    <row r="994" spans="1:11" s="131" customFormat="1" ht="41.25" customHeight="1" thickBot="1">
      <c r="A994" s="68"/>
      <c r="B994" s="77"/>
      <c r="C994" s="76"/>
      <c r="D994" s="69" t="e">
        <f>VLOOKUP($C993:$C$4969,$C$27:$D$4969,2,0)</f>
        <v>#N/A</v>
      </c>
      <c r="E994" s="79"/>
      <c r="F994" s="70" t="e">
        <f>VLOOKUP($E994:$E$4969,'PLANO DE APLICAÇÃO'!$A$4:$B$1013,2,0)</f>
        <v>#N/A</v>
      </c>
      <c r="G994" s="71"/>
      <c r="H994" s="130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73"/>
      <c r="J994" s="74"/>
      <c r="K994" s="78"/>
    </row>
    <row r="995" spans="1:11" s="131" customFormat="1" ht="41.25" customHeight="1" thickBot="1">
      <c r="A995" s="68"/>
      <c r="B995" s="77"/>
      <c r="C995" s="76"/>
      <c r="D995" s="69" t="e">
        <f>VLOOKUP($C994:$C$4969,$C$27:$D$4969,2,0)</f>
        <v>#N/A</v>
      </c>
      <c r="E995" s="79"/>
      <c r="F995" s="70" t="e">
        <f>VLOOKUP($E995:$E$4969,'PLANO DE APLICAÇÃO'!$A$4:$B$1013,2,0)</f>
        <v>#N/A</v>
      </c>
      <c r="G995" s="71"/>
      <c r="H995" s="130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73"/>
      <c r="J995" s="74"/>
      <c r="K995" s="78"/>
    </row>
    <row r="996" spans="1:11" s="131" customFormat="1" ht="41.25" customHeight="1" thickBot="1">
      <c r="A996" s="68"/>
      <c r="B996" s="77"/>
      <c r="C996" s="76"/>
      <c r="D996" s="69" t="e">
        <f>VLOOKUP($C995:$C$4969,$C$27:$D$4969,2,0)</f>
        <v>#N/A</v>
      </c>
      <c r="E996" s="79"/>
      <c r="F996" s="70" t="e">
        <f>VLOOKUP($E996:$E$4969,'PLANO DE APLICAÇÃO'!$A$4:$B$1013,2,0)</f>
        <v>#N/A</v>
      </c>
      <c r="G996" s="71"/>
      <c r="H996" s="130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73"/>
      <c r="J996" s="74"/>
      <c r="K996" s="78"/>
    </row>
    <row r="997" spans="1:11" s="131" customFormat="1" ht="41.25" customHeight="1" thickBot="1">
      <c r="A997" s="68"/>
      <c r="B997" s="77"/>
      <c r="C997" s="76"/>
      <c r="D997" s="69" t="e">
        <f>VLOOKUP($C996:$C$4969,$C$27:$D$4969,2,0)</f>
        <v>#N/A</v>
      </c>
      <c r="E997" s="79"/>
      <c r="F997" s="70" t="e">
        <f>VLOOKUP($E997:$E$4969,'PLANO DE APLICAÇÃO'!$A$4:$B$1013,2,0)</f>
        <v>#N/A</v>
      </c>
      <c r="G997" s="71"/>
      <c r="H997" s="130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73"/>
      <c r="J997" s="74"/>
      <c r="K997" s="78"/>
    </row>
    <row r="998" spans="1:11" s="131" customFormat="1" ht="41.25" customHeight="1" thickBot="1">
      <c r="A998" s="68"/>
      <c r="B998" s="77"/>
      <c r="C998" s="76"/>
      <c r="D998" s="69" t="e">
        <f>VLOOKUP($C997:$C$4969,$C$27:$D$4969,2,0)</f>
        <v>#N/A</v>
      </c>
      <c r="E998" s="79"/>
      <c r="F998" s="70" t="e">
        <f>VLOOKUP($E998:$E$4969,'PLANO DE APLICAÇÃO'!$A$4:$B$1013,2,0)</f>
        <v>#N/A</v>
      </c>
      <c r="G998" s="71"/>
      <c r="H998" s="130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73"/>
      <c r="J998" s="74"/>
      <c r="K998" s="78"/>
    </row>
    <row r="999" spans="1:11" s="131" customFormat="1" ht="41.25" customHeight="1" thickBot="1">
      <c r="A999" s="68"/>
      <c r="B999" s="77"/>
      <c r="C999" s="76"/>
      <c r="D999" s="69" t="e">
        <f>VLOOKUP($C998:$C$4969,$C$27:$D$4969,2,0)</f>
        <v>#N/A</v>
      </c>
      <c r="E999" s="79"/>
      <c r="F999" s="70" t="e">
        <f>VLOOKUP($E999:$E$4969,'PLANO DE APLICAÇÃO'!$A$4:$B$1013,2,0)</f>
        <v>#N/A</v>
      </c>
      <c r="G999" s="71"/>
      <c r="H999" s="130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73"/>
      <c r="J999" s="74"/>
      <c r="K999" s="78"/>
    </row>
    <row r="1000" spans="1:11" s="131" customFormat="1" ht="41.25" customHeight="1" thickBot="1">
      <c r="A1000" s="68"/>
      <c r="B1000" s="77"/>
      <c r="C1000" s="76"/>
      <c r="D1000" s="69" t="e">
        <f>VLOOKUP($C999:$C$4969,$C$27:$D$4969,2,0)</f>
        <v>#N/A</v>
      </c>
      <c r="E1000" s="79"/>
      <c r="F1000" s="70" t="e">
        <f>VLOOKUP($E1000:$E$4969,'PLANO DE APLICAÇÃO'!$A$4:$B$1013,2,0)</f>
        <v>#N/A</v>
      </c>
      <c r="G1000" s="71"/>
      <c r="H1000" s="130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73"/>
      <c r="J1000" s="74"/>
      <c r="K1000" s="78"/>
    </row>
    <row r="1001" spans="1:11" s="131" customFormat="1" ht="41.25" customHeight="1" thickBot="1">
      <c r="A1001" s="68"/>
      <c r="B1001" s="77"/>
      <c r="C1001" s="76"/>
      <c r="D1001" s="69" t="e">
        <f>VLOOKUP($C1000:$C$4969,$C$27:$D$4969,2,0)</f>
        <v>#N/A</v>
      </c>
      <c r="E1001" s="79"/>
      <c r="F1001" s="70" t="e">
        <f>VLOOKUP($E1001:$E$4969,'PLANO DE APLICAÇÃO'!$A$4:$B$1013,2,0)</f>
        <v>#N/A</v>
      </c>
      <c r="G1001" s="71"/>
      <c r="H1001" s="130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73"/>
      <c r="J1001" s="74"/>
      <c r="K1001" s="78"/>
    </row>
    <row r="1002" spans="1:11" s="131" customFormat="1" ht="41.25" customHeight="1" thickBot="1">
      <c r="A1002" s="68"/>
      <c r="B1002" s="77"/>
      <c r="C1002" s="76"/>
      <c r="D1002" s="69" t="e">
        <f>VLOOKUP($C1001:$C$4969,$C$27:$D$4969,2,0)</f>
        <v>#N/A</v>
      </c>
      <c r="E1002" s="79"/>
      <c r="F1002" s="70" t="e">
        <f>VLOOKUP($E1002:$E$4969,'PLANO DE APLICAÇÃO'!$A$4:$B$1013,2,0)</f>
        <v>#N/A</v>
      </c>
      <c r="G1002" s="71"/>
      <c r="H1002" s="130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73"/>
      <c r="J1002" s="74"/>
      <c r="K1002" s="78"/>
    </row>
    <row r="1003" spans="1:11" s="131" customFormat="1" ht="41.25" customHeight="1" thickBot="1">
      <c r="A1003" s="68"/>
      <c r="B1003" s="77"/>
      <c r="C1003" s="76"/>
      <c r="D1003" s="69" t="e">
        <f>VLOOKUP($C1002:$C$4969,$C$27:$D$4969,2,0)</f>
        <v>#N/A</v>
      </c>
      <c r="E1003" s="79"/>
      <c r="F1003" s="70" t="e">
        <f>VLOOKUP($E1003:$E$4969,'PLANO DE APLICAÇÃO'!$A$4:$B$1013,2,0)</f>
        <v>#N/A</v>
      </c>
      <c r="G1003" s="71"/>
      <c r="H1003" s="130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73"/>
      <c r="J1003" s="74"/>
      <c r="K1003" s="78"/>
    </row>
    <row r="1004" spans="1:11" s="131" customFormat="1" ht="41.25" customHeight="1" thickBot="1">
      <c r="A1004" s="68"/>
      <c r="B1004" s="77"/>
      <c r="C1004" s="76"/>
      <c r="D1004" s="69" t="e">
        <f>VLOOKUP($C1003:$C$4969,$C$27:$D$4969,2,0)</f>
        <v>#N/A</v>
      </c>
      <c r="E1004" s="79"/>
      <c r="F1004" s="70" t="e">
        <f>VLOOKUP($E1004:$E$4969,'PLANO DE APLICAÇÃO'!$A$4:$B$1013,2,0)</f>
        <v>#N/A</v>
      </c>
      <c r="G1004" s="71"/>
      <c r="H1004" s="130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73"/>
      <c r="J1004" s="74"/>
      <c r="K1004" s="78"/>
    </row>
    <row r="1005" spans="1:11" s="131" customFormat="1" ht="41.25" customHeight="1" thickBot="1">
      <c r="A1005" s="68"/>
      <c r="B1005" s="77"/>
      <c r="C1005" s="76"/>
      <c r="D1005" s="69" t="e">
        <f>VLOOKUP($C1004:$C$4969,$C$27:$D$4969,2,0)</f>
        <v>#N/A</v>
      </c>
      <c r="E1005" s="79"/>
      <c r="F1005" s="70" t="e">
        <f>VLOOKUP($E1005:$E$4969,'PLANO DE APLICAÇÃO'!$A$4:$B$1013,2,0)</f>
        <v>#N/A</v>
      </c>
      <c r="G1005" s="71"/>
      <c r="H1005" s="130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73"/>
      <c r="J1005" s="74"/>
      <c r="K1005" s="78"/>
    </row>
    <row r="1006" spans="1:11" s="131" customFormat="1" ht="41.25" customHeight="1" thickBot="1">
      <c r="A1006" s="68"/>
      <c r="B1006" s="77"/>
      <c r="C1006" s="76"/>
      <c r="D1006" s="69" t="e">
        <f>VLOOKUP($C1005:$C$4969,$C$27:$D$4969,2,0)</f>
        <v>#N/A</v>
      </c>
      <c r="E1006" s="79"/>
      <c r="F1006" s="70" t="e">
        <f>VLOOKUP($E1006:$E$4969,'PLANO DE APLICAÇÃO'!$A$4:$B$1013,2,0)</f>
        <v>#N/A</v>
      </c>
      <c r="G1006" s="71"/>
      <c r="H1006" s="130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73"/>
      <c r="J1006" s="74"/>
      <c r="K1006" s="78"/>
    </row>
    <row r="1007" spans="1:11" s="131" customFormat="1" ht="41.25" customHeight="1" thickBot="1">
      <c r="A1007" s="68"/>
      <c r="B1007" s="77"/>
      <c r="C1007" s="76"/>
      <c r="D1007" s="69" t="e">
        <f>VLOOKUP($C1006:$C$4969,$C$27:$D$4969,2,0)</f>
        <v>#N/A</v>
      </c>
      <c r="E1007" s="79"/>
      <c r="F1007" s="70" t="e">
        <f>VLOOKUP($E1007:$E$4969,'PLANO DE APLICAÇÃO'!$A$4:$B$1013,2,0)</f>
        <v>#N/A</v>
      </c>
      <c r="G1007" s="71"/>
      <c r="H1007" s="130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73"/>
      <c r="J1007" s="74"/>
      <c r="K1007" s="78"/>
    </row>
    <row r="1008" spans="1:11" s="131" customFormat="1" ht="41.25" customHeight="1" thickBot="1">
      <c r="A1008" s="68"/>
      <c r="B1008" s="77"/>
      <c r="C1008" s="76"/>
      <c r="D1008" s="69" t="e">
        <f>VLOOKUP($C1007:$C$4969,$C$27:$D$4969,2,0)</f>
        <v>#N/A</v>
      </c>
      <c r="E1008" s="79"/>
      <c r="F1008" s="70" t="e">
        <f>VLOOKUP($E1008:$E$4969,'PLANO DE APLICAÇÃO'!$A$4:$B$1013,2,0)</f>
        <v>#N/A</v>
      </c>
      <c r="G1008" s="71"/>
      <c r="H1008" s="130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73"/>
      <c r="J1008" s="74"/>
      <c r="K1008" s="78"/>
    </row>
    <row r="1009" spans="1:11" s="131" customFormat="1" ht="41.25" customHeight="1" thickBot="1">
      <c r="A1009" s="68"/>
      <c r="B1009" s="77"/>
      <c r="C1009" s="76"/>
      <c r="D1009" s="69" t="e">
        <f>VLOOKUP($C1008:$C$4969,$C$27:$D$4969,2,0)</f>
        <v>#N/A</v>
      </c>
      <c r="E1009" s="79"/>
      <c r="F1009" s="70" t="e">
        <f>VLOOKUP($E1009:$E$4969,'PLANO DE APLICAÇÃO'!$A$4:$B$1013,2,0)</f>
        <v>#N/A</v>
      </c>
      <c r="G1009" s="71"/>
      <c r="H1009" s="130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73"/>
      <c r="J1009" s="74"/>
      <c r="K1009" s="78"/>
    </row>
    <row r="1010" spans="1:11" s="131" customFormat="1" ht="41.25" customHeight="1" thickBot="1">
      <c r="A1010" s="68"/>
      <c r="B1010" s="77"/>
      <c r="C1010" s="76"/>
      <c r="D1010" s="69" t="e">
        <f>VLOOKUP($C1009:$C$4969,$C$27:$D$4969,2,0)</f>
        <v>#N/A</v>
      </c>
      <c r="E1010" s="79"/>
      <c r="F1010" s="70" t="e">
        <f>VLOOKUP($E1010:$E$4969,'PLANO DE APLICAÇÃO'!$A$4:$B$1013,2,0)</f>
        <v>#N/A</v>
      </c>
      <c r="G1010" s="71"/>
      <c r="H1010" s="130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73"/>
      <c r="J1010" s="74"/>
      <c r="K1010" s="78"/>
    </row>
    <row r="1011" spans="1:11" s="131" customFormat="1" ht="41.25" customHeight="1" thickBot="1">
      <c r="A1011" s="68"/>
      <c r="B1011" s="77"/>
      <c r="C1011" s="76"/>
      <c r="D1011" s="69" t="e">
        <f>VLOOKUP($C1010:$C$4969,$C$27:$D$4969,2,0)</f>
        <v>#N/A</v>
      </c>
      <c r="E1011" s="79"/>
      <c r="F1011" s="70" t="e">
        <f>VLOOKUP($E1011:$E$4969,'PLANO DE APLICAÇÃO'!$A$4:$B$1013,2,0)</f>
        <v>#N/A</v>
      </c>
      <c r="G1011" s="71"/>
      <c r="H1011" s="130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73"/>
      <c r="J1011" s="74"/>
      <c r="K1011" s="78"/>
    </row>
    <row r="1012" spans="1:11" s="131" customFormat="1" ht="41.25" customHeight="1" thickBot="1">
      <c r="A1012" s="68"/>
      <c r="B1012" s="77"/>
      <c r="C1012" s="76"/>
      <c r="D1012" s="69" t="e">
        <f>VLOOKUP($C1011:$C$4969,$C$27:$D$4969,2,0)</f>
        <v>#N/A</v>
      </c>
      <c r="E1012" s="79"/>
      <c r="F1012" s="70" t="e">
        <f>VLOOKUP($E1012:$E$4969,'PLANO DE APLICAÇÃO'!$A$4:$B$1013,2,0)</f>
        <v>#N/A</v>
      </c>
      <c r="G1012" s="71"/>
      <c r="H1012" s="130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73"/>
      <c r="J1012" s="74"/>
      <c r="K1012" s="78"/>
    </row>
    <row r="1013" spans="1:11" s="131" customFormat="1" ht="41.25" customHeight="1" thickBot="1">
      <c r="A1013" s="68"/>
      <c r="B1013" s="77"/>
      <c r="C1013" s="76"/>
      <c r="D1013" s="69" t="e">
        <f>VLOOKUP($C1012:$C$4969,$C$27:$D$4969,2,0)</f>
        <v>#N/A</v>
      </c>
      <c r="E1013" s="79"/>
      <c r="F1013" s="70" t="e">
        <f>VLOOKUP($E1013:$E$4969,'PLANO DE APLICAÇÃO'!$A$4:$B$1013,2,0)</f>
        <v>#N/A</v>
      </c>
      <c r="G1013" s="71"/>
      <c r="H1013" s="130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73"/>
      <c r="J1013" s="74"/>
      <c r="K1013" s="78"/>
    </row>
    <row r="1014" spans="1:11" s="131" customFormat="1" ht="41.25" customHeight="1" thickBot="1">
      <c r="A1014" s="68"/>
      <c r="B1014" s="77"/>
      <c r="C1014" s="76"/>
      <c r="D1014" s="69" t="e">
        <f>VLOOKUP($C1013:$C$4969,$C$27:$D$4969,2,0)</f>
        <v>#N/A</v>
      </c>
      <c r="E1014" s="79"/>
      <c r="F1014" s="70" t="e">
        <f>VLOOKUP($E1014:$E$4969,'PLANO DE APLICAÇÃO'!$A$4:$B$1013,2,0)</f>
        <v>#N/A</v>
      </c>
      <c r="G1014" s="71"/>
      <c r="H1014" s="130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73"/>
      <c r="J1014" s="74"/>
      <c r="K1014" s="78"/>
    </row>
    <row r="1015" spans="1:11" s="131" customFormat="1" ht="41.25" customHeight="1" thickBot="1">
      <c r="A1015" s="68"/>
      <c r="B1015" s="77"/>
      <c r="C1015" s="76"/>
      <c r="D1015" s="69" t="e">
        <f>VLOOKUP($C1014:$C$4969,$C$27:$D$4969,2,0)</f>
        <v>#N/A</v>
      </c>
      <c r="E1015" s="79"/>
      <c r="F1015" s="70" t="e">
        <f>VLOOKUP($E1015:$E$4969,'PLANO DE APLICAÇÃO'!$A$4:$B$1013,2,0)</f>
        <v>#N/A</v>
      </c>
      <c r="G1015" s="71"/>
      <c r="H1015" s="130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73"/>
      <c r="J1015" s="74"/>
      <c r="K1015" s="78"/>
    </row>
    <row r="1016" spans="1:11" s="131" customFormat="1" ht="41.25" customHeight="1" thickBot="1">
      <c r="A1016" s="68"/>
      <c r="B1016" s="77"/>
      <c r="C1016" s="76"/>
      <c r="D1016" s="69" t="e">
        <f>VLOOKUP($C1015:$C$4969,$C$27:$D$4969,2,0)</f>
        <v>#N/A</v>
      </c>
      <c r="E1016" s="79"/>
      <c r="F1016" s="70" t="e">
        <f>VLOOKUP($E1016:$E$4969,'PLANO DE APLICAÇÃO'!$A$4:$B$1013,2,0)</f>
        <v>#N/A</v>
      </c>
      <c r="G1016" s="71"/>
      <c r="H1016" s="130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73"/>
      <c r="J1016" s="74"/>
      <c r="K1016" s="78"/>
    </row>
    <row r="1017" spans="1:11" s="131" customFormat="1" ht="41.25" customHeight="1" thickBot="1">
      <c r="A1017" s="68"/>
      <c r="B1017" s="77"/>
      <c r="C1017" s="76"/>
      <c r="D1017" s="69" t="e">
        <f>VLOOKUP($C1016:$C$4969,$C$27:$D$4969,2,0)</f>
        <v>#N/A</v>
      </c>
      <c r="E1017" s="79"/>
      <c r="F1017" s="70" t="e">
        <f>VLOOKUP($E1017:$E$4969,'PLANO DE APLICAÇÃO'!$A$4:$B$1013,2,0)</f>
        <v>#N/A</v>
      </c>
      <c r="G1017" s="71"/>
      <c r="H1017" s="130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73"/>
      <c r="J1017" s="74"/>
      <c r="K1017" s="78"/>
    </row>
    <row r="1018" spans="1:11" s="131" customFormat="1" ht="41.25" customHeight="1" thickBot="1">
      <c r="A1018" s="68"/>
      <c r="B1018" s="77"/>
      <c r="C1018" s="76"/>
      <c r="D1018" s="69" t="e">
        <f>VLOOKUP($C1017:$C$4969,$C$27:$D$4969,2,0)</f>
        <v>#N/A</v>
      </c>
      <c r="E1018" s="79"/>
      <c r="F1018" s="70" t="e">
        <f>VLOOKUP($E1018:$E$4969,'PLANO DE APLICAÇÃO'!$A$4:$B$1013,2,0)</f>
        <v>#N/A</v>
      </c>
      <c r="G1018" s="71"/>
      <c r="H1018" s="130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73"/>
      <c r="J1018" s="74"/>
      <c r="K1018" s="78"/>
    </row>
    <row r="1019" spans="1:11" s="131" customFormat="1" ht="41.25" customHeight="1" thickBot="1">
      <c r="A1019" s="68"/>
      <c r="B1019" s="77"/>
      <c r="C1019" s="76"/>
      <c r="D1019" s="69" t="e">
        <f>VLOOKUP($C1018:$C$4969,$C$27:$D$4969,2,0)</f>
        <v>#N/A</v>
      </c>
      <c r="E1019" s="79"/>
      <c r="F1019" s="70" t="e">
        <f>VLOOKUP($E1019:$E$4969,'PLANO DE APLICAÇÃO'!$A$4:$B$1013,2,0)</f>
        <v>#N/A</v>
      </c>
      <c r="G1019" s="71"/>
      <c r="H1019" s="130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73"/>
      <c r="J1019" s="74"/>
      <c r="K1019" s="78"/>
    </row>
    <row r="1020" spans="1:11" s="131" customFormat="1" ht="41.25" customHeight="1" thickBot="1">
      <c r="A1020" s="68"/>
      <c r="B1020" s="77"/>
      <c r="C1020" s="76"/>
      <c r="D1020" s="69" t="e">
        <f>VLOOKUP($C1019:$C$4969,$C$27:$D$4969,2,0)</f>
        <v>#N/A</v>
      </c>
      <c r="E1020" s="79"/>
      <c r="F1020" s="70" t="e">
        <f>VLOOKUP($E1020:$E$4969,'PLANO DE APLICAÇÃO'!$A$4:$B$1013,2,0)</f>
        <v>#N/A</v>
      </c>
      <c r="G1020" s="71"/>
      <c r="H1020" s="130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73"/>
      <c r="J1020" s="74"/>
      <c r="K1020" s="78"/>
    </row>
    <row r="1021" spans="1:11" s="131" customFormat="1" ht="41.25" customHeight="1" thickBot="1">
      <c r="A1021" s="68"/>
      <c r="B1021" s="77"/>
      <c r="C1021" s="76"/>
      <c r="D1021" s="69" t="e">
        <f>VLOOKUP($C1020:$C$4969,$C$27:$D$4969,2,0)</f>
        <v>#N/A</v>
      </c>
      <c r="E1021" s="79"/>
      <c r="F1021" s="70" t="e">
        <f>VLOOKUP($E1021:$E$4969,'PLANO DE APLICAÇÃO'!$A$4:$B$1013,2,0)</f>
        <v>#N/A</v>
      </c>
      <c r="G1021" s="71"/>
      <c r="H1021" s="130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73"/>
      <c r="J1021" s="74"/>
      <c r="K1021" s="78"/>
    </row>
    <row r="1022" spans="1:11" s="131" customFormat="1" ht="41.25" customHeight="1" thickBot="1">
      <c r="A1022" s="68"/>
      <c r="B1022" s="77"/>
      <c r="C1022" s="76"/>
      <c r="D1022" s="69" t="e">
        <f>VLOOKUP($C1021:$C$4969,$C$27:$D$4969,2,0)</f>
        <v>#N/A</v>
      </c>
      <c r="E1022" s="79"/>
      <c r="F1022" s="70" t="e">
        <f>VLOOKUP($E1022:$E$4969,'PLANO DE APLICAÇÃO'!$A$4:$B$1013,2,0)</f>
        <v>#N/A</v>
      </c>
      <c r="G1022" s="71"/>
      <c r="H1022" s="130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73"/>
      <c r="J1022" s="74"/>
      <c r="K1022" s="78"/>
    </row>
    <row r="1023" spans="1:11" s="131" customFormat="1" ht="41.25" customHeight="1" thickBot="1">
      <c r="A1023" s="68"/>
      <c r="B1023" s="77"/>
      <c r="C1023" s="76"/>
      <c r="D1023" s="69" t="e">
        <f>VLOOKUP($C1022:$C$4969,$C$27:$D$4969,2,0)</f>
        <v>#N/A</v>
      </c>
      <c r="E1023" s="79"/>
      <c r="F1023" s="70" t="e">
        <f>VLOOKUP($E1023:$E$4969,'PLANO DE APLICAÇÃO'!$A$4:$B$1013,2,0)</f>
        <v>#N/A</v>
      </c>
      <c r="G1023" s="71"/>
      <c r="H1023" s="130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73"/>
      <c r="J1023" s="74"/>
      <c r="K1023" s="78"/>
    </row>
    <row r="1024" spans="1:11" s="131" customFormat="1" ht="41.25" customHeight="1" thickBot="1">
      <c r="A1024" s="68"/>
      <c r="B1024" s="77"/>
      <c r="C1024" s="76"/>
      <c r="D1024" s="69" t="e">
        <f>VLOOKUP($C1023:$C$4969,$C$27:$D$4969,2,0)</f>
        <v>#N/A</v>
      </c>
      <c r="E1024" s="79"/>
      <c r="F1024" s="70" t="e">
        <f>VLOOKUP($E1024:$E$4969,'PLANO DE APLICAÇÃO'!$A$4:$B$1013,2,0)</f>
        <v>#N/A</v>
      </c>
      <c r="G1024" s="71"/>
      <c r="H1024" s="130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73"/>
      <c r="J1024" s="74"/>
      <c r="K1024" s="78"/>
    </row>
    <row r="1025" spans="1:11" s="131" customFormat="1" ht="41.25" customHeight="1" thickBot="1">
      <c r="A1025" s="68"/>
      <c r="B1025" s="77"/>
      <c r="C1025" s="76"/>
      <c r="D1025" s="69" t="e">
        <f>VLOOKUP($C1024:$C$4969,$C$27:$D$4969,2,0)</f>
        <v>#N/A</v>
      </c>
      <c r="E1025" s="79"/>
      <c r="F1025" s="70" t="e">
        <f>VLOOKUP($E1025:$E$4969,'PLANO DE APLICAÇÃO'!$A$4:$B$1013,2,0)</f>
        <v>#N/A</v>
      </c>
      <c r="G1025" s="71"/>
      <c r="H1025" s="130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73"/>
      <c r="J1025" s="74"/>
      <c r="K1025" s="78"/>
    </row>
    <row r="1026" spans="1:11" s="131" customFormat="1" ht="41.25" customHeight="1" thickBot="1">
      <c r="A1026" s="68"/>
      <c r="B1026" s="77"/>
      <c r="C1026" s="76"/>
      <c r="D1026" s="69" t="e">
        <f>VLOOKUP($C1025:$C$4969,$C$27:$D$4969,2,0)</f>
        <v>#N/A</v>
      </c>
      <c r="E1026" s="79"/>
      <c r="F1026" s="70" t="e">
        <f>VLOOKUP($E1026:$E$4969,'PLANO DE APLICAÇÃO'!$A$4:$B$1013,2,0)</f>
        <v>#N/A</v>
      </c>
      <c r="G1026" s="71"/>
      <c r="H1026" s="130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73"/>
      <c r="J1026" s="74"/>
      <c r="K1026" s="78"/>
    </row>
    <row r="1027" spans="1:11" s="131" customFormat="1" ht="41.25" customHeight="1" thickBot="1">
      <c r="A1027" s="68"/>
      <c r="B1027" s="77"/>
      <c r="C1027" s="76"/>
      <c r="D1027" s="69" t="e">
        <f>VLOOKUP($C1026:$C$4969,$C$27:$D$4969,2,0)</f>
        <v>#N/A</v>
      </c>
      <c r="E1027" s="79"/>
      <c r="F1027" s="70" t="e">
        <f>VLOOKUP($E1027:$E$4969,'PLANO DE APLICAÇÃO'!$A$4:$B$1013,2,0)</f>
        <v>#N/A</v>
      </c>
      <c r="G1027" s="71"/>
      <c r="H1027" s="130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73"/>
      <c r="J1027" s="74"/>
      <c r="K1027" s="78"/>
    </row>
    <row r="1028" spans="1:11" s="131" customFormat="1" ht="41.25" customHeight="1" thickBot="1">
      <c r="A1028" s="68"/>
      <c r="B1028" s="77"/>
      <c r="C1028" s="76"/>
      <c r="D1028" s="69" t="e">
        <f>VLOOKUP($C1027:$C$4969,$C$27:$D$4969,2,0)</f>
        <v>#N/A</v>
      </c>
      <c r="E1028" s="79"/>
      <c r="F1028" s="70" t="e">
        <f>VLOOKUP($E1028:$E$4969,'PLANO DE APLICAÇÃO'!$A$4:$B$1013,2,0)</f>
        <v>#N/A</v>
      </c>
      <c r="G1028" s="71"/>
      <c r="H1028" s="130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73"/>
      <c r="J1028" s="74"/>
      <c r="K1028" s="78"/>
    </row>
    <row r="1029" spans="1:11" s="131" customFormat="1" ht="41.25" customHeight="1" thickBot="1">
      <c r="A1029" s="68"/>
      <c r="B1029" s="77"/>
      <c r="C1029" s="76"/>
      <c r="D1029" s="69" t="e">
        <f>VLOOKUP($C1028:$C$4969,$C$27:$D$4969,2,0)</f>
        <v>#N/A</v>
      </c>
      <c r="E1029" s="79"/>
      <c r="F1029" s="70" t="e">
        <f>VLOOKUP($E1029:$E$4969,'PLANO DE APLICAÇÃO'!$A$4:$B$1013,2,0)</f>
        <v>#N/A</v>
      </c>
      <c r="G1029" s="71"/>
      <c r="H1029" s="130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73"/>
      <c r="J1029" s="74"/>
      <c r="K1029" s="78"/>
    </row>
    <row r="1030" spans="1:11" s="131" customFormat="1" ht="41.25" customHeight="1" thickBot="1">
      <c r="A1030" s="68"/>
      <c r="B1030" s="77"/>
      <c r="C1030" s="76"/>
      <c r="D1030" s="69" t="e">
        <f>VLOOKUP($C1029:$C$4969,$C$27:$D$4969,2,0)</f>
        <v>#N/A</v>
      </c>
      <c r="E1030" s="79"/>
      <c r="F1030" s="70" t="e">
        <f>VLOOKUP($E1030:$E$4969,'PLANO DE APLICAÇÃO'!$A$4:$B$1013,2,0)</f>
        <v>#N/A</v>
      </c>
      <c r="G1030" s="71"/>
      <c r="H1030" s="130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73"/>
      <c r="J1030" s="74"/>
      <c r="K1030" s="78"/>
    </row>
    <row r="1031" spans="1:11" s="131" customFormat="1" ht="41.25" customHeight="1" thickBot="1">
      <c r="A1031" s="68"/>
      <c r="B1031" s="77"/>
      <c r="C1031" s="76"/>
      <c r="D1031" s="69" t="e">
        <f>VLOOKUP($C1030:$C$4969,$C$27:$D$4969,2,0)</f>
        <v>#N/A</v>
      </c>
      <c r="E1031" s="79"/>
      <c r="F1031" s="70" t="e">
        <f>VLOOKUP($E1031:$E$4969,'PLANO DE APLICAÇÃO'!$A$4:$B$1013,2,0)</f>
        <v>#N/A</v>
      </c>
      <c r="G1031" s="71"/>
      <c r="H1031" s="130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73"/>
      <c r="J1031" s="74"/>
      <c r="K1031" s="78"/>
    </row>
    <row r="1032" spans="1:11" s="131" customFormat="1" ht="41.25" customHeight="1" thickBot="1">
      <c r="A1032" s="68"/>
      <c r="B1032" s="77"/>
      <c r="C1032" s="76"/>
      <c r="D1032" s="69" t="e">
        <f>VLOOKUP($C1031:$C$4969,$C$27:$D$4969,2,0)</f>
        <v>#N/A</v>
      </c>
      <c r="E1032" s="79"/>
      <c r="F1032" s="70" t="e">
        <f>VLOOKUP($E1032:$E$4969,'PLANO DE APLICAÇÃO'!$A$4:$B$1013,2,0)</f>
        <v>#N/A</v>
      </c>
      <c r="G1032" s="71"/>
      <c r="H1032" s="130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73"/>
      <c r="J1032" s="74"/>
      <c r="K1032" s="78"/>
    </row>
    <row r="1033" spans="1:11" s="131" customFormat="1" ht="41.25" customHeight="1" thickBot="1">
      <c r="A1033" s="68"/>
      <c r="B1033" s="77"/>
      <c r="C1033" s="76"/>
      <c r="D1033" s="69" t="e">
        <f>VLOOKUP($C1032:$C$4969,$C$27:$D$4969,2,0)</f>
        <v>#N/A</v>
      </c>
      <c r="E1033" s="79"/>
      <c r="F1033" s="70" t="e">
        <f>VLOOKUP($E1033:$E$4969,'PLANO DE APLICAÇÃO'!$A$4:$B$1013,2,0)</f>
        <v>#N/A</v>
      </c>
      <c r="G1033" s="71"/>
      <c r="H1033" s="130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73"/>
      <c r="J1033" s="74"/>
      <c r="K1033" s="78"/>
    </row>
    <row r="1034" spans="1:11" s="131" customFormat="1" ht="41.25" customHeight="1" thickBot="1">
      <c r="A1034" s="68"/>
      <c r="B1034" s="77"/>
      <c r="C1034" s="76"/>
      <c r="D1034" s="69" t="e">
        <f>VLOOKUP($C1033:$C$4969,$C$27:$D$4969,2,0)</f>
        <v>#N/A</v>
      </c>
      <c r="E1034" s="79"/>
      <c r="F1034" s="70" t="e">
        <f>VLOOKUP($E1034:$E$4969,'PLANO DE APLICAÇÃO'!$A$4:$B$1013,2,0)</f>
        <v>#N/A</v>
      </c>
      <c r="G1034" s="71"/>
      <c r="H1034" s="130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73"/>
      <c r="J1034" s="74"/>
      <c r="K1034" s="78"/>
    </row>
    <row r="1035" spans="1:11" s="131" customFormat="1" ht="41.25" customHeight="1" thickBot="1">
      <c r="A1035" s="68"/>
      <c r="B1035" s="77"/>
      <c r="C1035" s="76"/>
      <c r="D1035" s="69" t="e">
        <f>VLOOKUP($C1034:$C$4969,$C$27:$D$4969,2,0)</f>
        <v>#N/A</v>
      </c>
      <c r="E1035" s="79"/>
      <c r="F1035" s="70" t="e">
        <f>VLOOKUP($E1035:$E$4969,'PLANO DE APLICAÇÃO'!$A$4:$B$1013,2,0)</f>
        <v>#N/A</v>
      </c>
      <c r="G1035" s="71"/>
      <c r="H1035" s="130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73"/>
      <c r="J1035" s="74"/>
      <c r="K1035" s="78"/>
    </row>
    <row r="1036" spans="1:11" s="131" customFormat="1" ht="41.25" customHeight="1" thickBot="1">
      <c r="A1036" s="68"/>
      <c r="B1036" s="77"/>
      <c r="C1036" s="76"/>
      <c r="D1036" s="69" t="e">
        <f>VLOOKUP($C1035:$C$4969,$C$27:$D$4969,2,0)</f>
        <v>#N/A</v>
      </c>
      <c r="E1036" s="79"/>
      <c r="F1036" s="70" t="e">
        <f>VLOOKUP($E1036:$E$4969,'PLANO DE APLICAÇÃO'!$A$4:$B$1013,2,0)</f>
        <v>#N/A</v>
      </c>
      <c r="G1036" s="71"/>
      <c r="H1036" s="130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73"/>
      <c r="J1036" s="74"/>
      <c r="K1036" s="78"/>
    </row>
    <row r="1037" spans="1:11" s="131" customFormat="1" ht="41.25" customHeight="1" thickBot="1">
      <c r="A1037" s="68"/>
      <c r="B1037" s="77"/>
      <c r="C1037" s="76"/>
      <c r="D1037" s="69" t="e">
        <f>VLOOKUP($C1036:$C$4969,$C$27:$D$4969,2,0)</f>
        <v>#N/A</v>
      </c>
      <c r="E1037" s="79"/>
      <c r="F1037" s="70" t="e">
        <f>VLOOKUP($E1037:$E$4969,'PLANO DE APLICAÇÃO'!$A$4:$B$1013,2,0)</f>
        <v>#N/A</v>
      </c>
      <c r="G1037" s="71"/>
      <c r="H1037" s="130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73"/>
      <c r="J1037" s="74"/>
      <c r="K1037" s="78"/>
    </row>
    <row r="1038" spans="1:11" s="131" customFormat="1" ht="41.25" customHeight="1" thickBot="1">
      <c r="A1038" s="68"/>
      <c r="B1038" s="77"/>
      <c r="C1038" s="76"/>
      <c r="D1038" s="69" t="e">
        <f>VLOOKUP($C1037:$C$4969,$C$27:$D$4969,2,0)</f>
        <v>#N/A</v>
      </c>
      <c r="E1038" s="79"/>
      <c r="F1038" s="70" t="e">
        <f>VLOOKUP($E1038:$E$4969,'PLANO DE APLICAÇÃO'!$A$4:$B$1013,2,0)</f>
        <v>#N/A</v>
      </c>
      <c r="G1038" s="71"/>
      <c r="H1038" s="130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73"/>
      <c r="J1038" s="74"/>
      <c r="K1038" s="78"/>
    </row>
    <row r="1039" spans="1:11" s="131" customFormat="1" ht="41.25" customHeight="1" thickBot="1">
      <c r="A1039" s="68"/>
      <c r="B1039" s="77"/>
      <c r="C1039" s="76"/>
      <c r="D1039" s="69" t="e">
        <f>VLOOKUP($C1038:$C$4969,$C$27:$D$4969,2,0)</f>
        <v>#N/A</v>
      </c>
      <c r="E1039" s="79"/>
      <c r="F1039" s="70" t="e">
        <f>VLOOKUP($E1039:$E$4969,'PLANO DE APLICAÇÃO'!$A$4:$B$1013,2,0)</f>
        <v>#N/A</v>
      </c>
      <c r="G1039" s="71"/>
      <c r="H1039" s="130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73"/>
      <c r="J1039" s="74"/>
      <c r="K1039" s="78"/>
    </row>
    <row r="1040" spans="1:11" s="131" customFormat="1" ht="41.25" customHeight="1" thickBot="1">
      <c r="A1040" s="68"/>
      <c r="B1040" s="77"/>
      <c r="C1040" s="76"/>
      <c r="D1040" s="69" t="e">
        <f>VLOOKUP($C1039:$C$4969,$C$27:$D$4969,2,0)</f>
        <v>#N/A</v>
      </c>
      <c r="E1040" s="79"/>
      <c r="F1040" s="70" t="e">
        <f>VLOOKUP($E1040:$E$4969,'PLANO DE APLICAÇÃO'!$A$4:$B$1013,2,0)</f>
        <v>#N/A</v>
      </c>
      <c r="G1040" s="71"/>
      <c r="H1040" s="130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73"/>
      <c r="J1040" s="74"/>
      <c r="K1040" s="78"/>
    </row>
    <row r="1041" spans="1:11" s="131" customFormat="1" ht="41.25" customHeight="1" thickBot="1">
      <c r="A1041" s="68"/>
      <c r="B1041" s="77"/>
      <c r="C1041" s="76"/>
      <c r="D1041" s="69" t="e">
        <f>VLOOKUP($C1040:$C$4969,$C$27:$D$4969,2,0)</f>
        <v>#N/A</v>
      </c>
      <c r="E1041" s="79"/>
      <c r="F1041" s="70" t="e">
        <f>VLOOKUP($E1041:$E$4969,'PLANO DE APLICAÇÃO'!$A$4:$B$1013,2,0)</f>
        <v>#N/A</v>
      </c>
      <c r="G1041" s="71"/>
      <c r="H1041" s="130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73"/>
      <c r="J1041" s="74"/>
      <c r="K1041" s="78"/>
    </row>
    <row r="1042" spans="1:11" s="131" customFormat="1" ht="41.25" customHeight="1" thickBot="1">
      <c r="A1042" s="68"/>
      <c r="B1042" s="77"/>
      <c r="C1042" s="76"/>
      <c r="D1042" s="69" t="e">
        <f>VLOOKUP($C1041:$C$4969,$C$27:$D$4969,2,0)</f>
        <v>#N/A</v>
      </c>
      <c r="E1042" s="79"/>
      <c r="F1042" s="70" t="e">
        <f>VLOOKUP($E1042:$E$4969,'PLANO DE APLICAÇÃO'!$A$4:$B$1013,2,0)</f>
        <v>#N/A</v>
      </c>
      <c r="G1042" s="71"/>
      <c r="H1042" s="130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73"/>
      <c r="J1042" s="74"/>
      <c r="K1042" s="78"/>
    </row>
    <row r="1043" spans="1:11" s="131" customFormat="1" ht="41.25" customHeight="1" thickBot="1">
      <c r="A1043" s="68"/>
      <c r="B1043" s="77"/>
      <c r="C1043" s="76"/>
      <c r="D1043" s="69" t="e">
        <f>VLOOKUP($C1042:$C$4969,$C$27:$D$4969,2,0)</f>
        <v>#N/A</v>
      </c>
      <c r="E1043" s="79"/>
      <c r="F1043" s="70" t="e">
        <f>VLOOKUP($E1043:$E$4969,'PLANO DE APLICAÇÃO'!$A$4:$B$1013,2,0)</f>
        <v>#N/A</v>
      </c>
      <c r="G1043" s="71"/>
      <c r="H1043" s="130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73"/>
      <c r="J1043" s="74"/>
      <c r="K1043" s="78"/>
    </row>
    <row r="1044" spans="1:11" s="131" customFormat="1" ht="41.25" customHeight="1" thickBot="1">
      <c r="A1044" s="68"/>
      <c r="B1044" s="77"/>
      <c r="C1044" s="76"/>
      <c r="D1044" s="69" t="e">
        <f>VLOOKUP($C1043:$C$4969,$C$27:$D$4969,2,0)</f>
        <v>#N/A</v>
      </c>
      <c r="E1044" s="79"/>
      <c r="F1044" s="70" t="e">
        <f>VLOOKUP($E1044:$E$4969,'PLANO DE APLICAÇÃO'!$A$4:$B$1013,2,0)</f>
        <v>#N/A</v>
      </c>
      <c r="G1044" s="71"/>
      <c r="H1044" s="130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73"/>
      <c r="J1044" s="74"/>
      <c r="K1044" s="78"/>
    </row>
    <row r="1045" spans="1:11" s="131" customFormat="1" ht="41.25" customHeight="1" thickBot="1">
      <c r="A1045" s="68"/>
      <c r="B1045" s="77"/>
      <c r="C1045" s="76"/>
      <c r="D1045" s="69" t="e">
        <f>VLOOKUP($C1044:$C$4969,$C$27:$D$4969,2,0)</f>
        <v>#N/A</v>
      </c>
      <c r="E1045" s="79"/>
      <c r="F1045" s="70" t="e">
        <f>VLOOKUP($E1045:$E$4969,'PLANO DE APLICAÇÃO'!$A$4:$B$1013,2,0)</f>
        <v>#N/A</v>
      </c>
      <c r="G1045" s="71"/>
      <c r="H1045" s="130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73"/>
      <c r="J1045" s="74"/>
      <c r="K1045" s="78"/>
    </row>
    <row r="1046" spans="1:11" s="131" customFormat="1" ht="41.25" customHeight="1" thickBot="1">
      <c r="A1046" s="68"/>
      <c r="B1046" s="77"/>
      <c r="C1046" s="76"/>
      <c r="D1046" s="69" t="e">
        <f>VLOOKUP($C1045:$C$4969,$C$27:$D$4969,2,0)</f>
        <v>#N/A</v>
      </c>
      <c r="E1046" s="79"/>
      <c r="F1046" s="70" t="e">
        <f>VLOOKUP($E1046:$E$4969,'PLANO DE APLICAÇÃO'!$A$4:$B$1013,2,0)</f>
        <v>#N/A</v>
      </c>
      <c r="G1046" s="71"/>
      <c r="H1046" s="130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73"/>
      <c r="J1046" s="74"/>
      <c r="K1046" s="78"/>
    </row>
    <row r="1047" spans="1:11" s="131" customFormat="1" ht="41.25" customHeight="1" thickBot="1">
      <c r="A1047" s="68"/>
      <c r="B1047" s="77"/>
      <c r="C1047" s="76"/>
      <c r="D1047" s="69" t="e">
        <f>VLOOKUP($C1046:$C$4969,$C$27:$D$4969,2,0)</f>
        <v>#N/A</v>
      </c>
      <c r="E1047" s="79"/>
      <c r="F1047" s="70" t="e">
        <f>VLOOKUP($E1047:$E$4969,'PLANO DE APLICAÇÃO'!$A$4:$B$1013,2,0)</f>
        <v>#N/A</v>
      </c>
      <c r="G1047" s="71"/>
      <c r="H1047" s="130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73"/>
      <c r="J1047" s="74"/>
      <c r="K1047" s="78"/>
    </row>
    <row r="1048" spans="1:11" s="131" customFormat="1" ht="41.25" customHeight="1" thickBot="1">
      <c r="A1048" s="68"/>
      <c r="B1048" s="77"/>
      <c r="C1048" s="76"/>
      <c r="D1048" s="69" t="e">
        <f>VLOOKUP($C1047:$C$4969,$C$27:$D$4969,2,0)</f>
        <v>#N/A</v>
      </c>
      <c r="E1048" s="79"/>
      <c r="F1048" s="70" t="e">
        <f>VLOOKUP($E1048:$E$4969,'PLANO DE APLICAÇÃO'!$A$4:$B$1013,2,0)</f>
        <v>#N/A</v>
      </c>
      <c r="G1048" s="71"/>
      <c r="H1048" s="130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73"/>
      <c r="J1048" s="74"/>
      <c r="K1048" s="78"/>
    </row>
    <row r="1049" spans="1:11" s="131" customFormat="1" ht="41.25" customHeight="1" thickBot="1">
      <c r="A1049" s="68"/>
      <c r="B1049" s="77"/>
      <c r="C1049" s="76"/>
      <c r="D1049" s="69" t="e">
        <f>VLOOKUP($C1048:$C$4969,$C$27:$D$4969,2,0)</f>
        <v>#N/A</v>
      </c>
      <c r="E1049" s="79"/>
      <c r="F1049" s="70" t="e">
        <f>VLOOKUP($E1049:$E$4969,'PLANO DE APLICAÇÃO'!$A$4:$B$1013,2,0)</f>
        <v>#N/A</v>
      </c>
      <c r="G1049" s="71"/>
      <c r="H1049" s="130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73"/>
      <c r="J1049" s="74"/>
      <c r="K1049" s="78"/>
    </row>
    <row r="1050" spans="1:11" s="131" customFormat="1" ht="41.25" customHeight="1" thickBot="1">
      <c r="A1050" s="68"/>
      <c r="B1050" s="77"/>
      <c r="C1050" s="76"/>
      <c r="D1050" s="69" t="e">
        <f>VLOOKUP($C1049:$C$4969,$C$27:$D$4969,2,0)</f>
        <v>#N/A</v>
      </c>
      <c r="E1050" s="79"/>
      <c r="F1050" s="70" t="e">
        <f>VLOOKUP($E1050:$E$4969,'PLANO DE APLICAÇÃO'!$A$4:$B$1013,2,0)</f>
        <v>#N/A</v>
      </c>
      <c r="G1050" s="71"/>
      <c r="H1050" s="130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73"/>
      <c r="J1050" s="74"/>
      <c r="K1050" s="78"/>
    </row>
    <row r="1051" spans="1:11" s="131" customFormat="1" ht="41.25" customHeight="1" thickBot="1">
      <c r="A1051" s="68"/>
      <c r="B1051" s="77"/>
      <c r="C1051" s="76"/>
      <c r="D1051" s="69" t="e">
        <f>VLOOKUP($C1050:$C$4969,$C$27:$D$4969,2,0)</f>
        <v>#N/A</v>
      </c>
      <c r="E1051" s="79"/>
      <c r="F1051" s="70" t="e">
        <f>VLOOKUP($E1051:$E$4969,'PLANO DE APLICAÇÃO'!$A$4:$B$1013,2,0)</f>
        <v>#N/A</v>
      </c>
      <c r="G1051" s="71"/>
      <c r="H1051" s="130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73"/>
      <c r="J1051" s="74"/>
      <c r="K1051" s="78"/>
    </row>
    <row r="1052" spans="1:11" s="131" customFormat="1" ht="41.25" customHeight="1" thickBot="1">
      <c r="A1052" s="68"/>
      <c r="B1052" s="77"/>
      <c r="C1052" s="76"/>
      <c r="D1052" s="69" t="e">
        <f>VLOOKUP($C1051:$C$4969,$C$27:$D$4969,2,0)</f>
        <v>#N/A</v>
      </c>
      <c r="E1052" s="79"/>
      <c r="F1052" s="70" t="e">
        <f>VLOOKUP($E1052:$E$4969,'PLANO DE APLICAÇÃO'!$A$4:$B$1013,2,0)</f>
        <v>#N/A</v>
      </c>
      <c r="G1052" s="71"/>
      <c r="H1052" s="130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73"/>
      <c r="J1052" s="74"/>
      <c r="K1052" s="78"/>
    </row>
    <row r="1053" spans="1:11" s="131" customFormat="1" ht="41.25" customHeight="1" thickBot="1">
      <c r="A1053" s="68"/>
      <c r="B1053" s="77"/>
      <c r="C1053" s="76"/>
      <c r="D1053" s="69" t="e">
        <f>VLOOKUP($C1052:$C$4969,$C$27:$D$4969,2,0)</f>
        <v>#N/A</v>
      </c>
      <c r="E1053" s="79"/>
      <c r="F1053" s="70" t="e">
        <f>VLOOKUP($E1053:$E$4969,'PLANO DE APLICAÇÃO'!$A$4:$B$1013,2,0)</f>
        <v>#N/A</v>
      </c>
      <c r="G1053" s="71"/>
      <c r="H1053" s="130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73"/>
      <c r="J1053" s="74"/>
      <c r="K1053" s="78"/>
    </row>
    <row r="1054" spans="1:11" s="131" customFormat="1" ht="41.25" customHeight="1" thickBot="1">
      <c r="A1054" s="68"/>
      <c r="B1054" s="77"/>
      <c r="C1054" s="76"/>
      <c r="D1054" s="69" t="e">
        <f>VLOOKUP($C1053:$C$4969,$C$27:$D$4969,2,0)</f>
        <v>#N/A</v>
      </c>
      <c r="E1054" s="79"/>
      <c r="F1054" s="70" t="e">
        <f>VLOOKUP($E1054:$E$4969,'PLANO DE APLICAÇÃO'!$A$4:$B$1013,2,0)</f>
        <v>#N/A</v>
      </c>
      <c r="G1054" s="71"/>
      <c r="H1054" s="130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73"/>
      <c r="J1054" s="74"/>
      <c r="K1054" s="78"/>
    </row>
    <row r="1055" spans="1:11" s="131" customFormat="1" ht="41.25" customHeight="1" thickBot="1">
      <c r="A1055" s="68"/>
      <c r="B1055" s="77"/>
      <c r="C1055" s="76"/>
      <c r="D1055" s="69" t="e">
        <f>VLOOKUP($C1054:$C$4969,$C$27:$D$4969,2,0)</f>
        <v>#N/A</v>
      </c>
      <c r="E1055" s="79"/>
      <c r="F1055" s="70" t="e">
        <f>VLOOKUP($E1055:$E$4969,'PLANO DE APLICAÇÃO'!$A$4:$B$1013,2,0)</f>
        <v>#N/A</v>
      </c>
      <c r="G1055" s="71"/>
      <c r="H1055" s="130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73"/>
      <c r="J1055" s="74"/>
      <c r="K1055" s="78"/>
    </row>
    <row r="1056" spans="1:11" s="131" customFormat="1" ht="41.25" customHeight="1" thickBot="1">
      <c r="A1056" s="68"/>
      <c r="B1056" s="77"/>
      <c r="C1056" s="76"/>
      <c r="D1056" s="69" t="e">
        <f>VLOOKUP($C1055:$C$4969,$C$27:$D$4969,2,0)</f>
        <v>#N/A</v>
      </c>
      <c r="E1056" s="79"/>
      <c r="F1056" s="70" t="e">
        <f>VLOOKUP($E1056:$E$4969,'PLANO DE APLICAÇÃO'!$A$4:$B$1013,2,0)</f>
        <v>#N/A</v>
      </c>
      <c r="G1056" s="71"/>
      <c r="H1056" s="130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73"/>
      <c r="J1056" s="74"/>
      <c r="K1056" s="78"/>
    </row>
    <row r="1057" spans="1:11" s="131" customFormat="1" ht="41.25" customHeight="1" thickBot="1">
      <c r="A1057" s="68"/>
      <c r="B1057" s="77"/>
      <c r="C1057" s="76"/>
      <c r="D1057" s="69" t="e">
        <f>VLOOKUP($C1056:$C$4969,$C$27:$D$4969,2,0)</f>
        <v>#N/A</v>
      </c>
      <c r="E1057" s="79"/>
      <c r="F1057" s="70" t="e">
        <f>VLOOKUP($E1057:$E$4969,'PLANO DE APLICAÇÃO'!$A$4:$B$1013,2,0)</f>
        <v>#N/A</v>
      </c>
      <c r="G1057" s="71"/>
      <c r="H1057" s="130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73"/>
      <c r="J1057" s="74"/>
      <c r="K1057" s="78"/>
    </row>
    <row r="1058" spans="1:11" s="131" customFormat="1" ht="41.25" customHeight="1" thickBot="1">
      <c r="A1058" s="68"/>
      <c r="B1058" s="77"/>
      <c r="C1058" s="76"/>
      <c r="D1058" s="69" t="e">
        <f>VLOOKUP($C1057:$C$4969,$C$27:$D$4969,2,0)</f>
        <v>#N/A</v>
      </c>
      <c r="E1058" s="79"/>
      <c r="F1058" s="70" t="e">
        <f>VLOOKUP($E1058:$E$4969,'PLANO DE APLICAÇÃO'!$A$4:$B$1013,2,0)</f>
        <v>#N/A</v>
      </c>
      <c r="G1058" s="71"/>
      <c r="H1058" s="130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73"/>
      <c r="J1058" s="74"/>
      <c r="K1058" s="78"/>
    </row>
    <row r="1059" spans="1:11" s="131" customFormat="1" ht="41.25" customHeight="1" thickBot="1">
      <c r="A1059" s="68"/>
      <c r="B1059" s="77"/>
      <c r="C1059" s="76"/>
      <c r="D1059" s="69" t="e">
        <f>VLOOKUP($C1058:$C$4969,$C$27:$D$4969,2,0)</f>
        <v>#N/A</v>
      </c>
      <c r="E1059" s="79"/>
      <c r="F1059" s="70" t="e">
        <f>VLOOKUP($E1059:$E$4969,'PLANO DE APLICAÇÃO'!$A$4:$B$1013,2,0)</f>
        <v>#N/A</v>
      </c>
      <c r="G1059" s="71"/>
      <c r="H1059" s="130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73"/>
      <c r="J1059" s="74"/>
      <c r="K1059" s="78"/>
    </row>
    <row r="1060" spans="1:11" s="131" customFormat="1" ht="41.25" customHeight="1" thickBot="1">
      <c r="A1060" s="68"/>
      <c r="B1060" s="77"/>
      <c r="C1060" s="76"/>
      <c r="D1060" s="69" t="e">
        <f>VLOOKUP($C1059:$C$4969,$C$27:$D$4969,2,0)</f>
        <v>#N/A</v>
      </c>
      <c r="E1060" s="79"/>
      <c r="F1060" s="70" t="e">
        <f>VLOOKUP($E1060:$E$4969,'PLANO DE APLICAÇÃO'!$A$4:$B$1013,2,0)</f>
        <v>#N/A</v>
      </c>
      <c r="G1060" s="71"/>
      <c r="H1060" s="130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73"/>
      <c r="J1060" s="74"/>
      <c r="K1060" s="78"/>
    </row>
    <row r="1061" spans="1:11" s="131" customFormat="1" ht="41.25" customHeight="1" thickBot="1">
      <c r="A1061" s="68"/>
      <c r="B1061" s="77"/>
      <c r="C1061" s="76"/>
      <c r="D1061" s="69" t="e">
        <f>VLOOKUP($C1060:$C$4969,$C$27:$D$4969,2,0)</f>
        <v>#N/A</v>
      </c>
      <c r="E1061" s="79"/>
      <c r="F1061" s="70" t="e">
        <f>VLOOKUP($E1061:$E$4969,'PLANO DE APLICAÇÃO'!$A$4:$B$1013,2,0)</f>
        <v>#N/A</v>
      </c>
      <c r="G1061" s="71"/>
      <c r="H1061" s="130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73"/>
      <c r="J1061" s="74"/>
      <c r="K1061" s="78"/>
    </row>
    <row r="1062" spans="1:11" s="131" customFormat="1" ht="41.25" customHeight="1" thickBot="1">
      <c r="A1062" s="68"/>
      <c r="B1062" s="77"/>
      <c r="C1062" s="76"/>
      <c r="D1062" s="69" t="e">
        <f>VLOOKUP($C1061:$C$4969,$C$27:$D$4969,2,0)</f>
        <v>#N/A</v>
      </c>
      <c r="E1062" s="79"/>
      <c r="F1062" s="70" t="e">
        <f>VLOOKUP($E1062:$E$4969,'PLANO DE APLICAÇÃO'!$A$4:$B$1013,2,0)</f>
        <v>#N/A</v>
      </c>
      <c r="G1062" s="71"/>
      <c r="H1062" s="130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73"/>
      <c r="J1062" s="74"/>
      <c r="K1062" s="78"/>
    </row>
    <row r="1063" spans="1:11" s="131" customFormat="1" ht="41.25" customHeight="1" thickBot="1">
      <c r="A1063" s="68"/>
      <c r="B1063" s="77"/>
      <c r="C1063" s="76"/>
      <c r="D1063" s="69" t="e">
        <f>VLOOKUP($C1062:$C$4969,$C$27:$D$4969,2,0)</f>
        <v>#N/A</v>
      </c>
      <c r="E1063" s="79"/>
      <c r="F1063" s="70" t="e">
        <f>VLOOKUP($E1063:$E$4969,'PLANO DE APLICAÇÃO'!$A$4:$B$1013,2,0)</f>
        <v>#N/A</v>
      </c>
      <c r="G1063" s="71"/>
      <c r="H1063" s="130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73"/>
      <c r="J1063" s="74"/>
      <c r="K1063" s="78"/>
    </row>
    <row r="1064" spans="1:11" s="131" customFormat="1" ht="41.25" customHeight="1" thickBot="1">
      <c r="A1064" s="68"/>
      <c r="B1064" s="77"/>
      <c r="C1064" s="76"/>
      <c r="D1064" s="69" t="e">
        <f>VLOOKUP($C1063:$C$4969,$C$27:$D$4969,2,0)</f>
        <v>#N/A</v>
      </c>
      <c r="E1064" s="79"/>
      <c r="F1064" s="70" t="e">
        <f>VLOOKUP($E1064:$E$4969,'PLANO DE APLICAÇÃO'!$A$4:$B$1013,2,0)</f>
        <v>#N/A</v>
      </c>
      <c r="G1064" s="71"/>
      <c r="H1064" s="130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73"/>
      <c r="J1064" s="74"/>
      <c r="K1064" s="78"/>
    </row>
    <row r="1065" spans="1:11" s="131" customFormat="1" ht="41.25" customHeight="1" thickBot="1">
      <c r="A1065" s="68"/>
      <c r="B1065" s="77"/>
      <c r="C1065" s="76"/>
      <c r="D1065" s="69" t="e">
        <f>VLOOKUP($C1064:$C$4969,$C$27:$D$4969,2,0)</f>
        <v>#N/A</v>
      </c>
      <c r="E1065" s="79"/>
      <c r="F1065" s="70" t="e">
        <f>VLOOKUP($E1065:$E$4969,'PLANO DE APLICAÇÃO'!$A$4:$B$1013,2,0)</f>
        <v>#N/A</v>
      </c>
      <c r="G1065" s="71"/>
      <c r="H1065" s="130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73"/>
      <c r="J1065" s="74"/>
      <c r="K1065" s="78"/>
    </row>
    <row r="1066" spans="1:11" s="131" customFormat="1" ht="41.25" customHeight="1" thickBot="1">
      <c r="A1066" s="68"/>
      <c r="B1066" s="77"/>
      <c r="C1066" s="76"/>
      <c r="D1066" s="69" t="e">
        <f>VLOOKUP($C1065:$C$4969,$C$27:$D$4969,2,0)</f>
        <v>#N/A</v>
      </c>
      <c r="E1066" s="79"/>
      <c r="F1066" s="70" t="e">
        <f>VLOOKUP($E1066:$E$4969,'PLANO DE APLICAÇÃO'!$A$4:$B$1013,2,0)</f>
        <v>#N/A</v>
      </c>
      <c r="G1066" s="71"/>
      <c r="H1066" s="130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73"/>
      <c r="J1066" s="74"/>
      <c r="K1066" s="78"/>
    </row>
    <row r="1067" spans="1:11" s="131" customFormat="1" ht="41.25" customHeight="1" thickBot="1">
      <c r="A1067" s="68"/>
      <c r="B1067" s="77"/>
      <c r="C1067" s="76"/>
      <c r="D1067" s="69" t="e">
        <f>VLOOKUP($C1066:$C$4969,$C$27:$D$4969,2,0)</f>
        <v>#N/A</v>
      </c>
      <c r="E1067" s="79"/>
      <c r="F1067" s="70" t="e">
        <f>VLOOKUP($E1067:$E$4969,'PLANO DE APLICAÇÃO'!$A$4:$B$1013,2,0)</f>
        <v>#N/A</v>
      </c>
      <c r="G1067" s="71"/>
      <c r="H1067" s="130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73"/>
      <c r="J1067" s="74"/>
      <c r="K1067" s="78"/>
    </row>
    <row r="1068" spans="1:11" s="131" customFormat="1" ht="41.25" customHeight="1" thickBot="1">
      <c r="A1068" s="68"/>
      <c r="B1068" s="77"/>
      <c r="C1068" s="76"/>
      <c r="D1068" s="69" t="e">
        <f>VLOOKUP($C1067:$C$4969,$C$27:$D$4969,2,0)</f>
        <v>#N/A</v>
      </c>
      <c r="E1068" s="79"/>
      <c r="F1068" s="70" t="e">
        <f>VLOOKUP($E1068:$E$4969,'PLANO DE APLICAÇÃO'!$A$4:$B$1013,2,0)</f>
        <v>#N/A</v>
      </c>
      <c r="G1068" s="71"/>
      <c r="H1068" s="130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73"/>
      <c r="J1068" s="74"/>
      <c r="K1068" s="78"/>
    </row>
    <row r="1069" spans="1:11" s="131" customFormat="1" ht="41.25" customHeight="1" thickBot="1">
      <c r="A1069" s="68"/>
      <c r="B1069" s="77"/>
      <c r="C1069" s="76"/>
      <c r="D1069" s="69" t="e">
        <f>VLOOKUP($C1068:$C$4969,$C$27:$D$4969,2,0)</f>
        <v>#N/A</v>
      </c>
      <c r="E1069" s="79"/>
      <c r="F1069" s="70" t="e">
        <f>VLOOKUP($E1069:$E$4969,'PLANO DE APLICAÇÃO'!$A$4:$B$1013,2,0)</f>
        <v>#N/A</v>
      </c>
      <c r="G1069" s="71"/>
      <c r="H1069" s="130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73"/>
      <c r="J1069" s="74"/>
      <c r="K1069" s="78"/>
    </row>
    <row r="1070" spans="1:11" s="131" customFormat="1" ht="41.25" customHeight="1" thickBot="1">
      <c r="A1070" s="68"/>
      <c r="B1070" s="77"/>
      <c r="C1070" s="76"/>
      <c r="D1070" s="69" t="e">
        <f>VLOOKUP($C1069:$C$4969,$C$27:$D$4969,2,0)</f>
        <v>#N/A</v>
      </c>
      <c r="E1070" s="79"/>
      <c r="F1070" s="70" t="e">
        <f>VLOOKUP($E1070:$E$4969,'PLANO DE APLICAÇÃO'!$A$4:$B$1013,2,0)</f>
        <v>#N/A</v>
      </c>
      <c r="G1070" s="71"/>
      <c r="H1070" s="130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73"/>
      <c r="J1070" s="74"/>
      <c r="K1070" s="78"/>
    </row>
    <row r="1071" spans="1:11" s="131" customFormat="1" ht="41.25" customHeight="1" thickBot="1">
      <c r="A1071" s="68"/>
      <c r="B1071" s="77"/>
      <c r="C1071" s="76"/>
      <c r="D1071" s="69" t="e">
        <f>VLOOKUP($C1070:$C$4969,$C$27:$D$4969,2,0)</f>
        <v>#N/A</v>
      </c>
      <c r="E1071" s="79"/>
      <c r="F1071" s="70" t="e">
        <f>VLOOKUP($E1071:$E$4969,'PLANO DE APLICAÇÃO'!$A$4:$B$1013,2,0)</f>
        <v>#N/A</v>
      </c>
      <c r="G1071" s="71"/>
      <c r="H1071" s="130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73"/>
      <c r="J1071" s="74"/>
      <c r="K1071" s="78"/>
    </row>
    <row r="1072" spans="1:11" s="131" customFormat="1" ht="41.25" customHeight="1" thickBot="1">
      <c r="A1072" s="68"/>
      <c r="B1072" s="77"/>
      <c r="C1072" s="76"/>
      <c r="D1072" s="69" t="e">
        <f>VLOOKUP($C1071:$C$4969,$C$27:$D$4969,2,0)</f>
        <v>#N/A</v>
      </c>
      <c r="E1072" s="79"/>
      <c r="F1072" s="70" t="e">
        <f>VLOOKUP($E1072:$E$4969,'PLANO DE APLICAÇÃO'!$A$4:$B$1013,2,0)</f>
        <v>#N/A</v>
      </c>
      <c r="G1072" s="71"/>
      <c r="H1072" s="130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73"/>
      <c r="J1072" s="74"/>
      <c r="K1072" s="78"/>
    </row>
    <row r="1073" spans="1:11" s="131" customFormat="1" ht="41.25" customHeight="1" thickBot="1">
      <c r="A1073" s="68"/>
      <c r="B1073" s="77"/>
      <c r="C1073" s="76"/>
      <c r="D1073" s="69" t="e">
        <f>VLOOKUP($C1072:$C$4969,$C$27:$D$4969,2,0)</f>
        <v>#N/A</v>
      </c>
      <c r="E1073" s="79"/>
      <c r="F1073" s="70" t="e">
        <f>VLOOKUP($E1073:$E$4969,'PLANO DE APLICAÇÃO'!$A$4:$B$1013,2,0)</f>
        <v>#N/A</v>
      </c>
      <c r="G1073" s="71"/>
      <c r="H1073" s="130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73"/>
      <c r="J1073" s="74"/>
      <c r="K1073" s="78"/>
    </row>
    <row r="1074" spans="1:11" s="131" customFormat="1" ht="41.25" customHeight="1" thickBot="1">
      <c r="A1074" s="68"/>
      <c r="B1074" s="77"/>
      <c r="C1074" s="76"/>
      <c r="D1074" s="69" t="e">
        <f>VLOOKUP($C1073:$C$4969,$C$27:$D$4969,2,0)</f>
        <v>#N/A</v>
      </c>
      <c r="E1074" s="79"/>
      <c r="F1074" s="70" t="e">
        <f>VLOOKUP($E1074:$E$4969,'PLANO DE APLICAÇÃO'!$A$4:$B$1013,2,0)</f>
        <v>#N/A</v>
      </c>
      <c r="G1074" s="71"/>
      <c r="H1074" s="130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73"/>
      <c r="J1074" s="74"/>
      <c r="K1074" s="78"/>
    </row>
    <row r="1075" spans="1:11" s="131" customFormat="1" ht="41.25" customHeight="1" thickBot="1">
      <c r="A1075" s="68"/>
      <c r="B1075" s="77"/>
      <c r="C1075" s="76"/>
      <c r="D1075" s="69" t="e">
        <f>VLOOKUP($C1074:$C$4969,$C$27:$D$4969,2,0)</f>
        <v>#N/A</v>
      </c>
      <c r="E1075" s="79"/>
      <c r="F1075" s="70" t="e">
        <f>VLOOKUP($E1075:$E$4969,'PLANO DE APLICAÇÃO'!$A$4:$B$1013,2,0)</f>
        <v>#N/A</v>
      </c>
      <c r="G1075" s="71"/>
      <c r="H1075" s="130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73"/>
      <c r="J1075" s="74"/>
      <c r="K1075" s="78"/>
    </row>
    <row r="1076" spans="1:11" s="131" customFormat="1" ht="41.25" customHeight="1" thickBot="1">
      <c r="A1076" s="68"/>
      <c r="B1076" s="77"/>
      <c r="C1076" s="76"/>
      <c r="D1076" s="69" t="e">
        <f>VLOOKUP($C1075:$C$4969,$C$27:$D$4969,2,0)</f>
        <v>#N/A</v>
      </c>
      <c r="E1076" s="79"/>
      <c r="F1076" s="70" t="e">
        <f>VLOOKUP($E1076:$E$4969,'PLANO DE APLICAÇÃO'!$A$4:$B$1013,2,0)</f>
        <v>#N/A</v>
      </c>
      <c r="G1076" s="71"/>
      <c r="H1076" s="130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73"/>
      <c r="J1076" s="74"/>
      <c r="K1076" s="78"/>
    </row>
    <row r="1077" spans="1:11" s="131" customFormat="1" ht="41.25" customHeight="1" thickBot="1">
      <c r="A1077" s="68"/>
      <c r="B1077" s="77"/>
      <c r="C1077" s="76"/>
      <c r="D1077" s="69" t="e">
        <f>VLOOKUP($C1076:$C$4969,$C$27:$D$4969,2,0)</f>
        <v>#N/A</v>
      </c>
      <c r="E1077" s="79"/>
      <c r="F1077" s="70" t="e">
        <f>VLOOKUP($E1077:$E$4969,'PLANO DE APLICAÇÃO'!$A$4:$B$1013,2,0)</f>
        <v>#N/A</v>
      </c>
      <c r="G1077" s="71"/>
      <c r="H1077" s="130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73"/>
      <c r="J1077" s="74"/>
      <c r="K1077" s="78"/>
    </row>
    <row r="1078" spans="1:11" s="131" customFormat="1" ht="41.25" customHeight="1" thickBot="1">
      <c r="A1078" s="68"/>
      <c r="B1078" s="77"/>
      <c r="C1078" s="76"/>
      <c r="D1078" s="69" t="e">
        <f>VLOOKUP($C1077:$C$4969,$C$27:$D$4969,2,0)</f>
        <v>#N/A</v>
      </c>
      <c r="E1078" s="79"/>
      <c r="F1078" s="70" t="e">
        <f>VLOOKUP($E1078:$E$4969,'PLANO DE APLICAÇÃO'!$A$4:$B$1013,2,0)</f>
        <v>#N/A</v>
      </c>
      <c r="G1078" s="71"/>
      <c r="H1078" s="130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73"/>
      <c r="J1078" s="74"/>
      <c r="K1078" s="78"/>
    </row>
    <row r="1079" spans="1:11" s="131" customFormat="1" ht="41.25" customHeight="1" thickBot="1">
      <c r="A1079" s="68"/>
      <c r="B1079" s="77"/>
      <c r="C1079" s="76"/>
      <c r="D1079" s="69" t="e">
        <f>VLOOKUP($C1078:$C$4969,$C$27:$D$4969,2,0)</f>
        <v>#N/A</v>
      </c>
      <c r="E1079" s="79"/>
      <c r="F1079" s="70" t="e">
        <f>VLOOKUP($E1079:$E$4969,'PLANO DE APLICAÇÃO'!$A$4:$B$1013,2,0)</f>
        <v>#N/A</v>
      </c>
      <c r="G1079" s="71"/>
      <c r="H1079" s="130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73"/>
      <c r="J1079" s="74"/>
      <c r="K1079" s="78"/>
    </row>
    <row r="1080" spans="1:11" s="131" customFormat="1" ht="41.25" customHeight="1" thickBot="1">
      <c r="A1080" s="68"/>
      <c r="B1080" s="77"/>
      <c r="C1080" s="76"/>
      <c r="D1080" s="69" t="e">
        <f>VLOOKUP($C1079:$C$4969,$C$27:$D$4969,2,0)</f>
        <v>#N/A</v>
      </c>
      <c r="E1080" s="79"/>
      <c r="F1080" s="70" t="e">
        <f>VLOOKUP($E1080:$E$4969,'PLANO DE APLICAÇÃO'!$A$4:$B$1013,2,0)</f>
        <v>#N/A</v>
      </c>
      <c r="G1080" s="71"/>
      <c r="H1080" s="130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73"/>
      <c r="J1080" s="74"/>
      <c r="K1080" s="78"/>
    </row>
    <row r="1081" spans="1:11" s="131" customFormat="1" ht="41.25" customHeight="1" thickBot="1">
      <c r="A1081" s="68"/>
      <c r="B1081" s="77"/>
      <c r="C1081" s="76"/>
      <c r="D1081" s="69" t="e">
        <f>VLOOKUP($C1080:$C$4969,$C$27:$D$4969,2,0)</f>
        <v>#N/A</v>
      </c>
      <c r="E1081" s="79"/>
      <c r="F1081" s="70" t="e">
        <f>VLOOKUP($E1081:$E$4969,'PLANO DE APLICAÇÃO'!$A$4:$B$1013,2,0)</f>
        <v>#N/A</v>
      </c>
      <c r="G1081" s="71"/>
      <c r="H1081" s="130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73"/>
      <c r="J1081" s="74"/>
      <c r="K1081" s="78"/>
    </row>
    <row r="1082" spans="1:11" s="131" customFormat="1" ht="41.25" customHeight="1" thickBot="1">
      <c r="A1082" s="68"/>
      <c r="B1082" s="77"/>
      <c r="C1082" s="76"/>
      <c r="D1082" s="69" t="e">
        <f>VLOOKUP($C1081:$C$4969,$C$27:$D$4969,2,0)</f>
        <v>#N/A</v>
      </c>
      <c r="E1082" s="79"/>
      <c r="F1082" s="70" t="e">
        <f>VLOOKUP($E1082:$E$4969,'PLANO DE APLICAÇÃO'!$A$4:$B$1013,2,0)</f>
        <v>#N/A</v>
      </c>
      <c r="G1082" s="71"/>
      <c r="H1082" s="130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73"/>
      <c r="J1082" s="74"/>
      <c r="K1082" s="78"/>
    </row>
    <row r="1083" spans="1:11" s="131" customFormat="1" ht="41.25" customHeight="1" thickBot="1">
      <c r="A1083" s="68"/>
      <c r="B1083" s="77"/>
      <c r="C1083" s="76"/>
      <c r="D1083" s="69" t="e">
        <f>VLOOKUP($C1082:$C$4969,$C$27:$D$4969,2,0)</f>
        <v>#N/A</v>
      </c>
      <c r="E1083" s="79"/>
      <c r="F1083" s="70" t="e">
        <f>VLOOKUP($E1083:$E$4969,'PLANO DE APLICAÇÃO'!$A$4:$B$1013,2,0)</f>
        <v>#N/A</v>
      </c>
      <c r="G1083" s="71"/>
      <c r="H1083" s="130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73"/>
      <c r="J1083" s="74"/>
      <c r="K1083" s="78"/>
    </row>
    <row r="1084" spans="1:11" s="131" customFormat="1" ht="41.25" customHeight="1" thickBot="1">
      <c r="A1084" s="68"/>
      <c r="B1084" s="77"/>
      <c r="C1084" s="76"/>
      <c r="D1084" s="69" t="e">
        <f>VLOOKUP($C1083:$C$4969,$C$27:$D$4969,2,0)</f>
        <v>#N/A</v>
      </c>
      <c r="E1084" s="79"/>
      <c r="F1084" s="70" t="e">
        <f>VLOOKUP($E1084:$E$4969,'PLANO DE APLICAÇÃO'!$A$4:$B$1013,2,0)</f>
        <v>#N/A</v>
      </c>
      <c r="G1084" s="71"/>
      <c r="H1084" s="130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73"/>
      <c r="J1084" s="74"/>
      <c r="K1084" s="78"/>
    </row>
    <row r="1085" spans="1:11" s="131" customFormat="1" ht="41.25" customHeight="1" thickBot="1">
      <c r="A1085" s="68"/>
      <c r="B1085" s="77"/>
      <c r="C1085" s="76"/>
      <c r="D1085" s="69" t="e">
        <f>VLOOKUP($C1084:$C$4969,$C$27:$D$4969,2,0)</f>
        <v>#N/A</v>
      </c>
      <c r="E1085" s="79"/>
      <c r="F1085" s="70" t="e">
        <f>VLOOKUP($E1085:$E$4969,'PLANO DE APLICAÇÃO'!$A$4:$B$1013,2,0)</f>
        <v>#N/A</v>
      </c>
      <c r="G1085" s="71"/>
      <c r="H1085" s="130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73"/>
      <c r="J1085" s="74"/>
      <c r="K1085" s="78"/>
    </row>
    <row r="1086" spans="1:11" s="131" customFormat="1" ht="41.25" customHeight="1" thickBot="1">
      <c r="A1086" s="68"/>
      <c r="B1086" s="77"/>
      <c r="C1086" s="76"/>
      <c r="D1086" s="69" t="e">
        <f>VLOOKUP($C1085:$C$4969,$C$27:$D$4969,2,0)</f>
        <v>#N/A</v>
      </c>
      <c r="E1086" s="79"/>
      <c r="F1086" s="70" t="e">
        <f>VLOOKUP($E1086:$E$4969,'PLANO DE APLICAÇÃO'!$A$4:$B$1013,2,0)</f>
        <v>#N/A</v>
      </c>
      <c r="G1086" s="71"/>
      <c r="H1086" s="130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73"/>
      <c r="J1086" s="74"/>
      <c r="K1086" s="78"/>
    </row>
    <row r="1087" spans="1:11" s="131" customFormat="1" ht="41.25" customHeight="1" thickBot="1">
      <c r="A1087" s="68"/>
      <c r="B1087" s="77"/>
      <c r="C1087" s="76"/>
      <c r="D1087" s="69" t="e">
        <f>VLOOKUP($C1086:$C$4969,$C$27:$D$4969,2,0)</f>
        <v>#N/A</v>
      </c>
      <c r="E1087" s="79"/>
      <c r="F1087" s="70" t="e">
        <f>VLOOKUP($E1087:$E$4969,'PLANO DE APLICAÇÃO'!$A$4:$B$1013,2,0)</f>
        <v>#N/A</v>
      </c>
      <c r="G1087" s="71"/>
      <c r="H1087" s="130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73"/>
      <c r="J1087" s="74"/>
      <c r="K1087" s="78"/>
    </row>
    <row r="1088" spans="1:11" s="131" customFormat="1" ht="41.25" customHeight="1" thickBot="1">
      <c r="A1088" s="68"/>
      <c r="B1088" s="77"/>
      <c r="C1088" s="76"/>
      <c r="D1088" s="69" t="e">
        <f>VLOOKUP($C1087:$C$4969,$C$27:$D$4969,2,0)</f>
        <v>#N/A</v>
      </c>
      <c r="E1088" s="79"/>
      <c r="F1088" s="70" t="e">
        <f>VLOOKUP($E1088:$E$4969,'PLANO DE APLICAÇÃO'!$A$4:$B$1013,2,0)</f>
        <v>#N/A</v>
      </c>
      <c r="G1088" s="71"/>
      <c r="H1088" s="130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73"/>
      <c r="J1088" s="74"/>
      <c r="K1088" s="78"/>
    </row>
    <row r="1089" spans="1:11" s="131" customFormat="1" ht="41.25" customHeight="1" thickBot="1">
      <c r="A1089" s="68"/>
      <c r="B1089" s="77"/>
      <c r="C1089" s="76"/>
      <c r="D1089" s="69" t="e">
        <f>VLOOKUP($C1088:$C$4969,$C$27:$D$4969,2,0)</f>
        <v>#N/A</v>
      </c>
      <c r="E1089" s="79"/>
      <c r="F1089" s="70" t="e">
        <f>VLOOKUP($E1089:$E$4969,'PLANO DE APLICAÇÃO'!$A$4:$B$1013,2,0)</f>
        <v>#N/A</v>
      </c>
      <c r="G1089" s="71"/>
      <c r="H1089" s="130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73"/>
      <c r="J1089" s="74"/>
      <c r="K1089" s="78"/>
    </row>
    <row r="1090" spans="1:11" s="131" customFormat="1" ht="41.25" customHeight="1" thickBot="1">
      <c r="A1090" s="68"/>
      <c r="B1090" s="77"/>
      <c r="C1090" s="76"/>
      <c r="D1090" s="69" t="e">
        <f>VLOOKUP($C1089:$C$4969,$C$27:$D$4969,2,0)</f>
        <v>#N/A</v>
      </c>
      <c r="E1090" s="79"/>
      <c r="F1090" s="70" t="e">
        <f>VLOOKUP($E1090:$E$4969,'PLANO DE APLICAÇÃO'!$A$4:$B$1013,2,0)</f>
        <v>#N/A</v>
      </c>
      <c r="G1090" s="71"/>
      <c r="H1090" s="130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73"/>
      <c r="J1090" s="74"/>
      <c r="K1090" s="78"/>
    </row>
    <row r="1091" spans="1:11" s="131" customFormat="1" ht="41.25" customHeight="1" thickBot="1">
      <c r="A1091" s="68"/>
      <c r="B1091" s="77"/>
      <c r="C1091" s="76"/>
      <c r="D1091" s="69" t="e">
        <f>VLOOKUP($C1090:$C$4969,$C$27:$D$4969,2,0)</f>
        <v>#N/A</v>
      </c>
      <c r="E1091" s="79"/>
      <c r="F1091" s="70" t="e">
        <f>VLOOKUP($E1091:$E$4969,'PLANO DE APLICAÇÃO'!$A$4:$B$1013,2,0)</f>
        <v>#N/A</v>
      </c>
      <c r="G1091" s="71"/>
      <c r="H1091" s="130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73"/>
      <c r="J1091" s="74"/>
      <c r="K1091" s="78"/>
    </row>
    <row r="1092" spans="1:11" s="131" customFormat="1" ht="41.25" customHeight="1" thickBot="1">
      <c r="A1092" s="68"/>
      <c r="B1092" s="77"/>
      <c r="C1092" s="76"/>
      <c r="D1092" s="69" t="e">
        <f>VLOOKUP($C1091:$C$4969,$C$27:$D$4969,2,0)</f>
        <v>#N/A</v>
      </c>
      <c r="E1092" s="79"/>
      <c r="F1092" s="70" t="e">
        <f>VLOOKUP($E1092:$E$4969,'PLANO DE APLICAÇÃO'!$A$4:$B$1013,2,0)</f>
        <v>#N/A</v>
      </c>
      <c r="G1092" s="71"/>
      <c r="H1092" s="130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73"/>
      <c r="J1092" s="74"/>
      <c r="K1092" s="78"/>
    </row>
    <row r="1093" spans="1:11" s="131" customFormat="1" ht="41.25" customHeight="1" thickBot="1">
      <c r="A1093" s="68"/>
      <c r="B1093" s="77"/>
      <c r="C1093" s="76"/>
      <c r="D1093" s="69" t="e">
        <f>VLOOKUP($C1092:$C$4969,$C$27:$D$4969,2,0)</f>
        <v>#N/A</v>
      </c>
      <c r="E1093" s="79"/>
      <c r="F1093" s="70" t="e">
        <f>VLOOKUP($E1093:$E$4969,'PLANO DE APLICAÇÃO'!$A$4:$B$1013,2,0)</f>
        <v>#N/A</v>
      </c>
      <c r="G1093" s="71"/>
      <c r="H1093" s="130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73"/>
      <c r="J1093" s="74"/>
      <c r="K1093" s="78"/>
    </row>
    <row r="1094" spans="1:11" s="131" customFormat="1" ht="41.25" customHeight="1" thickBot="1">
      <c r="A1094" s="68"/>
      <c r="B1094" s="77"/>
      <c r="C1094" s="76"/>
      <c r="D1094" s="69" t="e">
        <f>VLOOKUP($C1093:$C$4969,$C$27:$D$4969,2,0)</f>
        <v>#N/A</v>
      </c>
      <c r="E1094" s="79"/>
      <c r="F1094" s="70" t="e">
        <f>VLOOKUP($E1094:$E$4969,'PLANO DE APLICAÇÃO'!$A$4:$B$1013,2,0)</f>
        <v>#N/A</v>
      </c>
      <c r="G1094" s="71"/>
      <c r="H1094" s="130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73"/>
      <c r="J1094" s="74"/>
      <c r="K1094" s="78"/>
    </row>
    <row r="1095" spans="1:11" s="131" customFormat="1" ht="41.25" customHeight="1" thickBot="1">
      <c r="A1095" s="68"/>
      <c r="B1095" s="77"/>
      <c r="C1095" s="76"/>
      <c r="D1095" s="69" t="e">
        <f>VLOOKUP($C1094:$C$4969,$C$27:$D$4969,2,0)</f>
        <v>#N/A</v>
      </c>
      <c r="E1095" s="79"/>
      <c r="F1095" s="70" t="e">
        <f>VLOOKUP($E1095:$E$4969,'PLANO DE APLICAÇÃO'!$A$4:$B$1013,2,0)</f>
        <v>#N/A</v>
      </c>
      <c r="G1095" s="71"/>
      <c r="H1095" s="130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73"/>
      <c r="J1095" s="74"/>
      <c r="K1095" s="78"/>
    </row>
    <row r="1096" spans="1:11" s="131" customFormat="1" ht="41.25" customHeight="1" thickBot="1">
      <c r="A1096" s="68"/>
      <c r="B1096" s="77"/>
      <c r="C1096" s="76"/>
      <c r="D1096" s="69" t="e">
        <f>VLOOKUP($C1095:$C$4969,$C$27:$D$4969,2,0)</f>
        <v>#N/A</v>
      </c>
      <c r="E1096" s="79"/>
      <c r="F1096" s="70" t="e">
        <f>VLOOKUP($E1096:$E$4969,'PLANO DE APLICAÇÃO'!$A$4:$B$1013,2,0)</f>
        <v>#N/A</v>
      </c>
      <c r="G1096" s="71"/>
      <c r="H1096" s="130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73"/>
      <c r="J1096" s="74"/>
      <c r="K1096" s="78"/>
    </row>
    <row r="1097" spans="1:11" s="131" customFormat="1" ht="41.25" customHeight="1" thickBot="1">
      <c r="A1097" s="68"/>
      <c r="B1097" s="77"/>
      <c r="C1097" s="76"/>
      <c r="D1097" s="69" t="e">
        <f>VLOOKUP($C1096:$C$4969,$C$27:$D$4969,2,0)</f>
        <v>#N/A</v>
      </c>
      <c r="E1097" s="79"/>
      <c r="F1097" s="70" t="e">
        <f>VLOOKUP($E1097:$E$4969,'PLANO DE APLICAÇÃO'!$A$4:$B$1013,2,0)</f>
        <v>#N/A</v>
      </c>
      <c r="G1097" s="71"/>
      <c r="H1097" s="130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73"/>
      <c r="J1097" s="74"/>
      <c r="K1097" s="78"/>
    </row>
    <row r="1098" spans="1:11" s="131" customFormat="1" ht="41.25" customHeight="1" thickBot="1">
      <c r="A1098" s="68"/>
      <c r="B1098" s="77"/>
      <c r="C1098" s="76"/>
      <c r="D1098" s="69" t="e">
        <f>VLOOKUP($C1097:$C$4969,$C$27:$D$4969,2,0)</f>
        <v>#N/A</v>
      </c>
      <c r="E1098" s="79"/>
      <c r="F1098" s="70" t="e">
        <f>VLOOKUP($E1098:$E$4969,'PLANO DE APLICAÇÃO'!$A$4:$B$1013,2,0)</f>
        <v>#N/A</v>
      </c>
      <c r="G1098" s="71"/>
      <c r="H1098" s="130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73"/>
      <c r="J1098" s="74"/>
      <c r="K1098" s="78"/>
    </row>
    <row r="1099" spans="1:11" s="131" customFormat="1" ht="41.25" customHeight="1" thickBot="1">
      <c r="A1099" s="68"/>
      <c r="B1099" s="77"/>
      <c r="C1099" s="76"/>
      <c r="D1099" s="69" t="e">
        <f>VLOOKUP($C1098:$C$4969,$C$27:$D$4969,2,0)</f>
        <v>#N/A</v>
      </c>
      <c r="E1099" s="79"/>
      <c r="F1099" s="70" t="e">
        <f>VLOOKUP($E1099:$E$4969,'PLANO DE APLICAÇÃO'!$A$4:$B$1013,2,0)</f>
        <v>#N/A</v>
      </c>
      <c r="G1099" s="71"/>
      <c r="H1099" s="130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73"/>
      <c r="J1099" s="74"/>
      <c r="K1099" s="78"/>
    </row>
    <row r="1100" spans="1:11" s="131" customFormat="1" ht="41.25" customHeight="1" thickBot="1">
      <c r="A1100" s="68"/>
      <c r="B1100" s="77"/>
      <c r="C1100" s="76"/>
      <c r="D1100" s="69" t="e">
        <f>VLOOKUP($C1099:$C$4969,$C$27:$D$4969,2,0)</f>
        <v>#N/A</v>
      </c>
      <c r="E1100" s="79"/>
      <c r="F1100" s="70" t="e">
        <f>VLOOKUP($E1100:$E$4969,'PLANO DE APLICAÇÃO'!$A$4:$B$1013,2,0)</f>
        <v>#N/A</v>
      </c>
      <c r="G1100" s="71"/>
      <c r="H1100" s="130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73"/>
      <c r="J1100" s="74"/>
      <c r="K1100" s="78"/>
    </row>
    <row r="1101" spans="1:11" s="131" customFormat="1" ht="41.25" customHeight="1" thickBot="1">
      <c r="A1101" s="68"/>
      <c r="B1101" s="77"/>
      <c r="C1101" s="76"/>
      <c r="D1101" s="69" t="e">
        <f>VLOOKUP($C1100:$C$4969,$C$27:$D$4969,2,0)</f>
        <v>#N/A</v>
      </c>
      <c r="E1101" s="79"/>
      <c r="F1101" s="70" t="e">
        <f>VLOOKUP($E1101:$E$4969,'PLANO DE APLICAÇÃO'!$A$4:$B$1013,2,0)</f>
        <v>#N/A</v>
      </c>
      <c r="G1101" s="71"/>
      <c r="H1101" s="130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73"/>
      <c r="J1101" s="74"/>
      <c r="K1101" s="78"/>
    </row>
    <row r="1102" spans="1:11" s="131" customFormat="1" ht="41.25" customHeight="1" thickBot="1">
      <c r="A1102" s="68"/>
      <c r="B1102" s="77"/>
      <c r="C1102" s="76"/>
      <c r="D1102" s="69" t="e">
        <f>VLOOKUP($C1101:$C$4969,$C$27:$D$4969,2,0)</f>
        <v>#N/A</v>
      </c>
      <c r="E1102" s="79"/>
      <c r="F1102" s="70" t="e">
        <f>VLOOKUP($E1102:$E$4969,'PLANO DE APLICAÇÃO'!$A$4:$B$1013,2,0)</f>
        <v>#N/A</v>
      </c>
      <c r="G1102" s="71"/>
      <c r="H1102" s="130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73"/>
      <c r="J1102" s="74"/>
      <c r="K1102" s="78"/>
    </row>
    <row r="1103" spans="1:11" s="131" customFormat="1" ht="41.25" customHeight="1" thickBot="1">
      <c r="A1103" s="68"/>
      <c r="B1103" s="77"/>
      <c r="C1103" s="76"/>
      <c r="D1103" s="69" t="e">
        <f>VLOOKUP($C1102:$C$4969,$C$27:$D$4969,2,0)</f>
        <v>#N/A</v>
      </c>
      <c r="E1103" s="79"/>
      <c r="F1103" s="70" t="e">
        <f>VLOOKUP($E1103:$E$4969,'PLANO DE APLICAÇÃO'!$A$4:$B$1013,2,0)</f>
        <v>#N/A</v>
      </c>
      <c r="G1103" s="71"/>
      <c r="H1103" s="130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73"/>
      <c r="J1103" s="74"/>
      <c r="K1103" s="78"/>
    </row>
    <row r="1104" spans="1:11" s="131" customFormat="1" ht="41.25" customHeight="1" thickBot="1">
      <c r="A1104" s="68"/>
      <c r="B1104" s="77"/>
      <c r="C1104" s="76"/>
      <c r="D1104" s="69" t="e">
        <f>VLOOKUP($C1103:$C$4969,$C$27:$D$4969,2,0)</f>
        <v>#N/A</v>
      </c>
      <c r="E1104" s="79"/>
      <c r="F1104" s="70" t="e">
        <f>VLOOKUP($E1104:$E$4969,'PLANO DE APLICAÇÃO'!$A$4:$B$1013,2,0)</f>
        <v>#N/A</v>
      </c>
      <c r="G1104" s="71"/>
      <c r="H1104" s="130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73"/>
      <c r="J1104" s="74"/>
      <c r="K1104" s="78"/>
    </row>
    <row r="1105" spans="1:11" s="131" customFormat="1" ht="41.25" customHeight="1" thickBot="1">
      <c r="A1105" s="68"/>
      <c r="B1105" s="77"/>
      <c r="C1105" s="76"/>
      <c r="D1105" s="69" t="e">
        <f>VLOOKUP($C1104:$C$4969,$C$27:$D$4969,2,0)</f>
        <v>#N/A</v>
      </c>
      <c r="E1105" s="79"/>
      <c r="F1105" s="70" t="e">
        <f>VLOOKUP($E1105:$E$4969,'PLANO DE APLICAÇÃO'!$A$4:$B$1013,2,0)</f>
        <v>#N/A</v>
      </c>
      <c r="G1105" s="71"/>
      <c r="H1105" s="130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73"/>
      <c r="J1105" s="74"/>
      <c r="K1105" s="78"/>
    </row>
    <row r="1106" spans="1:11" s="131" customFormat="1" ht="41.25" customHeight="1" thickBot="1">
      <c r="A1106" s="68"/>
      <c r="B1106" s="77"/>
      <c r="C1106" s="76"/>
      <c r="D1106" s="69" t="e">
        <f>VLOOKUP($C1105:$C$4969,$C$27:$D$4969,2,0)</f>
        <v>#N/A</v>
      </c>
      <c r="E1106" s="79"/>
      <c r="F1106" s="70" t="e">
        <f>VLOOKUP($E1106:$E$4969,'PLANO DE APLICAÇÃO'!$A$4:$B$1013,2,0)</f>
        <v>#N/A</v>
      </c>
      <c r="G1106" s="71"/>
      <c r="H1106" s="130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73"/>
      <c r="J1106" s="74"/>
      <c r="K1106" s="78"/>
    </row>
    <row r="1107" spans="1:11" s="131" customFormat="1" ht="41.25" customHeight="1" thickBot="1">
      <c r="A1107" s="68"/>
      <c r="B1107" s="77"/>
      <c r="C1107" s="76"/>
      <c r="D1107" s="69" t="e">
        <f>VLOOKUP($C1106:$C$4969,$C$27:$D$4969,2,0)</f>
        <v>#N/A</v>
      </c>
      <c r="E1107" s="79"/>
      <c r="F1107" s="70" t="e">
        <f>VLOOKUP($E1107:$E$4969,'PLANO DE APLICAÇÃO'!$A$4:$B$1013,2,0)</f>
        <v>#N/A</v>
      </c>
      <c r="G1107" s="71"/>
      <c r="H1107" s="130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73"/>
      <c r="J1107" s="74"/>
      <c r="K1107" s="78"/>
    </row>
    <row r="1108" spans="1:11" s="131" customFormat="1" ht="41.25" customHeight="1" thickBot="1">
      <c r="A1108" s="68"/>
      <c r="B1108" s="77"/>
      <c r="C1108" s="76"/>
      <c r="D1108" s="69" t="e">
        <f>VLOOKUP($C1107:$C$4969,$C$27:$D$4969,2,0)</f>
        <v>#N/A</v>
      </c>
      <c r="E1108" s="79"/>
      <c r="F1108" s="70" t="e">
        <f>VLOOKUP($E1108:$E$4969,'PLANO DE APLICAÇÃO'!$A$4:$B$1013,2,0)</f>
        <v>#N/A</v>
      </c>
      <c r="G1108" s="71"/>
      <c r="H1108" s="130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73"/>
      <c r="J1108" s="74"/>
      <c r="K1108" s="78"/>
    </row>
    <row r="1109" spans="1:11" s="131" customFormat="1" ht="41.25" customHeight="1" thickBot="1">
      <c r="A1109" s="68"/>
      <c r="B1109" s="77"/>
      <c r="C1109" s="76"/>
      <c r="D1109" s="69" t="e">
        <f>VLOOKUP($C1108:$C$4969,$C$27:$D$4969,2,0)</f>
        <v>#N/A</v>
      </c>
      <c r="E1109" s="79"/>
      <c r="F1109" s="70" t="e">
        <f>VLOOKUP($E1109:$E$4969,'PLANO DE APLICAÇÃO'!$A$4:$B$1013,2,0)</f>
        <v>#N/A</v>
      </c>
      <c r="G1109" s="71"/>
      <c r="H1109" s="130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73"/>
      <c r="J1109" s="74"/>
      <c r="K1109" s="78"/>
    </row>
    <row r="1110" spans="1:11" s="131" customFormat="1" ht="41.25" customHeight="1" thickBot="1">
      <c r="A1110" s="68"/>
      <c r="B1110" s="77"/>
      <c r="C1110" s="76"/>
      <c r="D1110" s="69" t="e">
        <f>VLOOKUP($C1109:$C$4969,$C$27:$D$4969,2,0)</f>
        <v>#N/A</v>
      </c>
      <c r="E1110" s="79"/>
      <c r="F1110" s="70" t="e">
        <f>VLOOKUP($E1110:$E$4969,'PLANO DE APLICAÇÃO'!$A$4:$B$1013,2,0)</f>
        <v>#N/A</v>
      </c>
      <c r="G1110" s="71"/>
      <c r="H1110" s="130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73"/>
      <c r="J1110" s="74"/>
      <c r="K1110" s="78"/>
    </row>
    <row r="1111" spans="1:11" s="131" customFormat="1" ht="41.25" customHeight="1" thickBot="1">
      <c r="A1111" s="68"/>
      <c r="B1111" s="77"/>
      <c r="C1111" s="76"/>
      <c r="D1111" s="69" t="e">
        <f>VLOOKUP($C1110:$C$4969,$C$27:$D$4969,2,0)</f>
        <v>#N/A</v>
      </c>
      <c r="E1111" s="79"/>
      <c r="F1111" s="70" t="e">
        <f>VLOOKUP($E1111:$E$4969,'PLANO DE APLICAÇÃO'!$A$4:$B$1013,2,0)</f>
        <v>#N/A</v>
      </c>
      <c r="G1111" s="71"/>
      <c r="H1111" s="130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73"/>
      <c r="J1111" s="74"/>
      <c r="K1111" s="78"/>
    </row>
    <row r="1112" spans="1:11" s="131" customFormat="1" ht="41.25" customHeight="1" thickBot="1">
      <c r="A1112" s="68"/>
      <c r="B1112" s="77"/>
      <c r="C1112" s="76"/>
      <c r="D1112" s="69" t="e">
        <f>VLOOKUP($C1111:$C$4969,$C$27:$D$4969,2,0)</f>
        <v>#N/A</v>
      </c>
      <c r="E1112" s="79"/>
      <c r="F1112" s="70" t="e">
        <f>VLOOKUP($E1112:$E$4969,'PLANO DE APLICAÇÃO'!$A$4:$B$1013,2,0)</f>
        <v>#N/A</v>
      </c>
      <c r="G1112" s="71"/>
      <c r="H1112" s="130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73"/>
      <c r="J1112" s="74"/>
      <c r="K1112" s="78"/>
    </row>
    <row r="1113" spans="1:11" s="131" customFormat="1" ht="41.25" customHeight="1" thickBot="1">
      <c r="A1113" s="68"/>
      <c r="B1113" s="77"/>
      <c r="C1113" s="76"/>
      <c r="D1113" s="69" t="e">
        <f>VLOOKUP($C1112:$C$4969,$C$27:$D$4969,2,0)</f>
        <v>#N/A</v>
      </c>
      <c r="E1113" s="79"/>
      <c r="F1113" s="70" t="e">
        <f>VLOOKUP($E1113:$E$4969,'PLANO DE APLICAÇÃO'!$A$4:$B$1013,2,0)</f>
        <v>#N/A</v>
      </c>
      <c r="G1113" s="71"/>
      <c r="H1113" s="130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73"/>
      <c r="J1113" s="74"/>
      <c r="K1113" s="78"/>
    </row>
    <row r="1114" spans="1:11" s="131" customFormat="1" ht="41.25" customHeight="1" thickBot="1">
      <c r="A1114" s="68"/>
      <c r="B1114" s="77"/>
      <c r="C1114" s="76"/>
      <c r="D1114" s="69" t="e">
        <f>VLOOKUP($C1113:$C$4969,$C$27:$D$4969,2,0)</f>
        <v>#N/A</v>
      </c>
      <c r="E1114" s="79"/>
      <c r="F1114" s="70" t="e">
        <f>VLOOKUP($E1114:$E$4969,'PLANO DE APLICAÇÃO'!$A$4:$B$1013,2,0)</f>
        <v>#N/A</v>
      </c>
      <c r="G1114" s="71"/>
      <c r="H1114" s="130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73"/>
      <c r="J1114" s="74"/>
      <c r="K1114" s="78"/>
    </row>
    <row r="1115" spans="1:11" s="131" customFormat="1" ht="41.25" customHeight="1" thickBot="1">
      <c r="A1115" s="68"/>
      <c r="B1115" s="77"/>
      <c r="C1115" s="76"/>
      <c r="D1115" s="69" t="e">
        <f>VLOOKUP($C1114:$C$4969,$C$27:$D$4969,2,0)</f>
        <v>#N/A</v>
      </c>
      <c r="E1115" s="79"/>
      <c r="F1115" s="70" t="e">
        <f>VLOOKUP($E1115:$E$4969,'PLANO DE APLICAÇÃO'!$A$4:$B$1013,2,0)</f>
        <v>#N/A</v>
      </c>
      <c r="G1115" s="71"/>
      <c r="H1115" s="130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73"/>
      <c r="J1115" s="74"/>
      <c r="K1115" s="78"/>
    </row>
    <row r="1116" spans="1:11" s="131" customFormat="1" ht="41.25" customHeight="1" thickBot="1">
      <c r="A1116" s="68"/>
      <c r="B1116" s="77"/>
      <c r="C1116" s="76"/>
      <c r="D1116" s="69" t="e">
        <f>VLOOKUP($C1115:$C$4969,$C$27:$D$4969,2,0)</f>
        <v>#N/A</v>
      </c>
      <c r="E1116" s="79"/>
      <c r="F1116" s="70" t="e">
        <f>VLOOKUP($E1116:$E$4969,'PLANO DE APLICAÇÃO'!$A$4:$B$1013,2,0)</f>
        <v>#N/A</v>
      </c>
      <c r="G1116" s="71"/>
      <c r="H1116" s="130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73"/>
      <c r="J1116" s="74"/>
      <c r="K1116" s="78"/>
    </row>
    <row r="1117" spans="1:11" s="131" customFormat="1" ht="41.25" customHeight="1" thickBot="1">
      <c r="A1117" s="68"/>
      <c r="B1117" s="77"/>
      <c r="C1117" s="76"/>
      <c r="D1117" s="69" t="e">
        <f>VLOOKUP($C1116:$C$4969,$C$27:$D$4969,2,0)</f>
        <v>#N/A</v>
      </c>
      <c r="E1117" s="79"/>
      <c r="F1117" s="70" t="e">
        <f>VLOOKUP($E1117:$E$4969,'PLANO DE APLICAÇÃO'!$A$4:$B$1013,2,0)</f>
        <v>#N/A</v>
      </c>
      <c r="G1117" s="71"/>
      <c r="H1117" s="130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73"/>
      <c r="J1117" s="74"/>
      <c r="K1117" s="78"/>
    </row>
    <row r="1118" spans="1:11" s="131" customFormat="1" ht="41.25" customHeight="1" thickBot="1">
      <c r="A1118" s="68"/>
      <c r="B1118" s="77"/>
      <c r="C1118" s="76"/>
      <c r="D1118" s="69" t="e">
        <f>VLOOKUP($C1117:$C$4969,$C$27:$D$4969,2,0)</f>
        <v>#N/A</v>
      </c>
      <c r="E1118" s="79"/>
      <c r="F1118" s="70" t="e">
        <f>VLOOKUP($E1118:$E$4969,'PLANO DE APLICAÇÃO'!$A$4:$B$1013,2,0)</f>
        <v>#N/A</v>
      </c>
      <c r="G1118" s="71"/>
      <c r="H1118" s="130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73"/>
      <c r="J1118" s="74"/>
      <c r="K1118" s="78"/>
    </row>
    <row r="1119" spans="1:11" s="131" customFormat="1" ht="41.25" customHeight="1" thickBot="1">
      <c r="A1119" s="68"/>
      <c r="B1119" s="77"/>
      <c r="C1119" s="76"/>
      <c r="D1119" s="69" t="e">
        <f>VLOOKUP($C1118:$C$4969,$C$27:$D$4969,2,0)</f>
        <v>#N/A</v>
      </c>
      <c r="E1119" s="79"/>
      <c r="F1119" s="70" t="e">
        <f>VLOOKUP($E1119:$E$4969,'PLANO DE APLICAÇÃO'!$A$4:$B$1013,2,0)</f>
        <v>#N/A</v>
      </c>
      <c r="G1119" s="71"/>
      <c r="H1119" s="130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73"/>
      <c r="J1119" s="74"/>
      <c r="K1119" s="78"/>
    </row>
    <row r="1120" spans="1:11" s="131" customFormat="1" ht="41.25" customHeight="1" thickBot="1">
      <c r="A1120" s="68"/>
      <c r="B1120" s="77"/>
      <c r="C1120" s="76"/>
      <c r="D1120" s="69" t="e">
        <f>VLOOKUP($C1119:$C$4969,$C$27:$D$4969,2,0)</f>
        <v>#N/A</v>
      </c>
      <c r="E1120" s="79"/>
      <c r="F1120" s="70" t="e">
        <f>VLOOKUP($E1120:$E$4969,'PLANO DE APLICAÇÃO'!$A$4:$B$1013,2,0)</f>
        <v>#N/A</v>
      </c>
      <c r="G1120" s="71"/>
      <c r="H1120" s="130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73"/>
      <c r="J1120" s="74"/>
      <c r="K1120" s="78"/>
    </row>
    <row r="1121" spans="1:11" s="131" customFormat="1" ht="41.25" customHeight="1" thickBot="1">
      <c r="A1121" s="68"/>
      <c r="B1121" s="77"/>
      <c r="C1121" s="76"/>
      <c r="D1121" s="69" t="e">
        <f>VLOOKUP($C1120:$C$4969,$C$27:$D$4969,2,0)</f>
        <v>#N/A</v>
      </c>
      <c r="E1121" s="79"/>
      <c r="F1121" s="70" t="e">
        <f>VLOOKUP($E1121:$E$4969,'PLANO DE APLICAÇÃO'!$A$4:$B$1013,2,0)</f>
        <v>#N/A</v>
      </c>
      <c r="G1121" s="71"/>
      <c r="H1121" s="130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73"/>
      <c r="J1121" s="74"/>
      <c r="K1121" s="78"/>
    </row>
    <row r="1122" spans="1:11" s="131" customFormat="1" ht="41.25" customHeight="1" thickBot="1">
      <c r="A1122" s="68"/>
      <c r="B1122" s="77"/>
      <c r="C1122" s="76"/>
      <c r="D1122" s="69" t="e">
        <f>VLOOKUP($C1121:$C$4969,$C$27:$D$4969,2,0)</f>
        <v>#N/A</v>
      </c>
      <c r="E1122" s="79"/>
      <c r="F1122" s="70" t="e">
        <f>VLOOKUP($E1122:$E$4969,'PLANO DE APLICAÇÃO'!$A$4:$B$1013,2,0)</f>
        <v>#N/A</v>
      </c>
      <c r="G1122" s="71"/>
      <c r="H1122" s="130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73"/>
      <c r="J1122" s="74"/>
      <c r="K1122" s="78"/>
    </row>
    <row r="1123" spans="1:11" s="131" customFormat="1" ht="41.25" customHeight="1" thickBot="1">
      <c r="A1123" s="68"/>
      <c r="B1123" s="77"/>
      <c r="C1123" s="76"/>
      <c r="D1123" s="69" t="e">
        <f>VLOOKUP($C1122:$C$4969,$C$27:$D$4969,2,0)</f>
        <v>#N/A</v>
      </c>
      <c r="E1123" s="79"/>
      <c r="F1123" s="70" t="e">
        <f>VLOOKUP($E1123:$E$4969,'PLANO DE APLICAÇÃO'!$A$4:$B$1013,2,0)</f>
        <v>#N/A</v>
      </c>
      <c r="G1123" s="71"/>
      <c r="H1123" s="130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73"/>
      <c r="J1123" s="74"/>
      <c r="K1123" s="78"/>
    </row>
    <row r="1124" spans="1:11" s="131" customFormat="1" ht="41.25" customHeight="1" thickBot="1">
      <c r="A1124" s="68"/>
      <c r="B1124" s="77"/>
      <c r="C1124" s="76"/>
      <c r="D1124" s="69" t="e">
        <f>VLOOKUP($C1123:$C$4969,$C$27:$D$4969,2,0)</f>
        <v>#N/A</v>
      </c>
      <c r="E1124" s="79"/>
      <c r="F1124" s="70" t="e">
        <f>VLOOKUP($E1124:$E$4969,'PLANO DE APLICAÇÃO'!$A$4:$B$1013,2,0)</f>
        <v>#N/A</v>
      </c>
      <c r="G1124" s="71"/>
      <c r="H1124" s="130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73"/>
      <c r="J1124" s="74"/>
      <c r="K1124" s="78"/>
    </row>
    <row r="1125" spans="1:11" s="131" customFormat="1" ht="41.25" customHeight="1" thickBot="1">
      <c r="A1125" s="68"/>
      <c r="B1125" s="77"/>
      <c r="C1125" s="76"/>
      <c r="D1125" s="69" t="e">
        <f>VLOOKUP($C1124:$C$4969,$C$27:$D$4969,2,0)</f>
        <v>#N/A</v>
      </c>
      <c r="E1125" s="79"/>
      <c r="F1125" s="70" t="e">
        <f>VLOOKUP($E1125:$E$4969,'PLANO DE APLICAÇÃO'!$A$4:$B$1013,2,0)</f>
        <v>#N/A</v>
      </c>
      <c r="G1125" s="71"/>
      <c r="H1125" s="130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73"/>
      <c r="J1125" s="74"/>
      <c r="K1125" s="78"/>
    </row>
    <row r="1126" spans="1:11" s="131" customFormat="1" ht="41.25" customHeight="1" thickBot="1">
      <c r="A1126" s="68"/>
      <c r="B1126" s="77"/>
      <c r="C1126" s="76"/>
      <c r="D1126" s="69" t="e">
        <f>VLOOKUP($C1125:$C$4969,$C$27:$D$4969,2,0)</f>
        <v>#N/A</v>
      </c>
      <c r="E1126" s="79"/>
      <c r="F1126" s="70" t="e">
        <f>VLOOKUP($E1126:$E$4969,'PLANO DE APLICAÇÃO'!$A$4:$B$1013,2,0)</f>
        <v>#N/A</v>
      </c>
      <c r="G1126" s="71"/>
      <c r="H1126" s="130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73"/>
      <c r="J1126" s="74"/>
      <c r="K1126" s="78"/>
    </row>
    <row r="1127" spans="1:11" s="131" customFormat="1" ht="41.25" customHeight="1" thickBot="1">
      <c r="A1127" s="68"/>
      <c r="B1127" s="77"/>
      <c r="C1127" s="76"/>
      <c r="D1127" s="69" t="e">
        <f>VLOOKUP($C1126:$C$4969,$C$27:$D$4969,2,0)</f>
        <v>#N/A</v>
      </c>
      <c r="E1127" s="79"/>
      <c r="F1127" s="70" t="e">
        <f>VLOOKUP($E1127:$E$4969,'PLANO DE APLICAÇÃO'!$A$4:$B$1013,2,0)</f>
        <v>#N/A</v>
      </c>
      <c r="G1127" s="71"/>
      <c r="H1127" s="130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73"/>
      <c r="J1127" s="74"/>
      <c r="K1127" s="78"/>
    </row>
    <row r="1128" spans="1:11" s="131" customFormat="1" ht="41.25" customHeight="1" thickBot="1">
      <c r="A1128" s="68"/>
      <c r="B1128" s="77"/>
      <c r="C1128" s="76"/>
      <c r="D1128" s="69" t="e">
        <f>VLOOKUP($C1127:$C$4969,$C$27:$D$4969,2,0)</f>
        <v>#N/A</v>
      </c>
      <c r="E1128" s="79"/>
      <c r="F1128" s="70" t="e">
        <f>VLOOKUP($E1128:$E$4969,'PLANO DE APLICAÇÃO'!$A$4:$B$1013,2,0)</f>
        <v>#N/A</v>
      </c>
      <c r="G1128" s="71"/>
      <c r="H1128" s="130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73"/>
      <c r="J1128" s="74"/>
      <c r="K1128" s="78"/>
    </row>
    <row r="1129" spans="1:11" s="131" customFormat="1" ht="41.25" customHeight="1" thickBot="1">
      <c r="A1129" s="68"/>
      <c r="B1129" s="77"/>
      <c r="C1129" s="76"/>
      <c r="D1129" s="69" t="e">
        <f>VLOOKUP($C1128:$C$4969,$C$27:$D$4969,2,0)</f>
        <v>#N/A</v>
      </c>
      <c r="E1129" s="79"/>
      <c r="F1129" s="70" t="e">
        <f>VLOOKUP($E1129:$E$4969,'PLANO DE APLICAÇÃO'!$A$4:$B$1013,2,0)</f>
        <v>#N/A</v>
      </c>
      <c r="G1129" s="71"/>
      <c r="H1129" s="130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73"/>
      <c r="J1129" s="74"/>
      <c r="K1129" s="78"/>
    </row>
    <row r="1130" spans="1:11" s="131" customFormat="1" ht="41.25" customHeight="1" thickBot="1">
      <c r="A1130" s="68"/>
      <c r="B1130" s="77"/>
      <c r="C1130" s="76"/>
      <c r="D1130" s="69" t="e">
        <f>VLOOKUP($C1129:$C$4969,$C$27:$D$4969,2,0)</f>
        <v>#N/A</v>
      </c>
      <c r="E1130" s="79"/>
      <c r="F1130" s="70" t="e">
        <f>VLOOKUP($E1130:$E$4969,'PLANO DE APLICAÇÃO'!$A$4:$B$1013,2,0)</f>
        <v>#N/A</v>
      </c>
      <c r="G1130" s="71"/>
      <c r="H1130" s="130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73"/>
      <c r="J1130" s="74"/>
      <c r="K1130" s="78"/>
    </row>
    <row r="1131" spans="1:11" s="131" customFormat="1" ht="41.25" customHeight="1" thickBot="1">
      <c r="A1131" s="68"/>
      <c r="B1131" s="77"/>
      <c r="C1131" s="76"/>
      <c r="D1131" s="69" t="e">
        <f>VLOOKUP($C1130:$C$4969,$C$27:$D$4969,2,0)</f>
        <v>#N/A</v>
      </c>
      <c r="E1131" s="79"/>
      <c r="F1131" s="70" t="e">
        <f>VLOOKUP($E1131:$E$4969,'PLANO DE APLICAÇÃO'!$A$4:$B$1013,2,0)</f>
        <v>#N/A</v>
      </c>
      <c r="G1131" s="71"/>
      <c r="H1131" s="130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73"/>
      <c r="J1131" s="74"/>
      <c r="K1131" s="78"/>
    </row>
    <row r="1132" spans="1:11" s="131" customFormat="1" ht="41.25" customHeight="1" thickBot="1">
      <c r="A1132" s="68"/>
      <c r="B1132" s="77"/>
      <c r="C1132" s="76"/>
      <c r="D1132" s="69" t="e">
        <f>VLOOKUP($C1131:$C$4969,$C$27:$D$4969,2,0)</f>
        <v>#N/A</v>
      </c>
      <c r="E1132" s="79"/>
      <c r="F1132" s="70" t="e">
        <f>VLOOKUP($E1132:$E$4969,'PLANO DE APLICAÇÃO'!$A$4:$B$1013,2,0)</f>
        <v>#N/A</v>
      </c>
      <c r="G1132" s="71"/>
      <c r="H1132" s="130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73"/>
      <c r="J1132" s="74"/>
      <c r="K1132" s="78"/>
    </row>
    <row r="1133" spans="1:11" s="131" customFormat="1" ht="41.25" customHeight="1" thickBot="1">
      <c r="A1133" s="68"/>
      <c r="B1133" s="77"/>
      <c r="C1133" s="76"/>
      <c r="D1133" s="69" t="e">
        <f>VLOOKUP($C1132:$C$4969,$C$27:$D$4969,2,0)</f>
        <v>#N/A</v>
      </c>
      <c r="E1133" s="79"/>
      <c r="F1133" s="70" t="e">
        <f>VLOOKUP($E1133:$E$4969,'PLANO DE APLICAÇÃO'!$A$4:$B$1013,2,0)</f>
        <v>#N/A</v>
      </c>
      <c r="G1133" s="71"/>
      <c r="H1133" s="130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73"/>
      <c r="J1133" s="74"/>
      <c r="K1133" s="78"/>
    </row>
    <row r="1134" spans="1:11" s="131" customFormat="1" ht="41.25" customHeight="1" thickBot="1">
      <c r="A1134" s="68"/>
      <c r="B1134" s="77"/>
      <c r="C1134" s="76"/>
      <c r="D1134" s="69" t="e">
        <f>VLOOKUP($C1133:$C$4969,$C$27:$D$4969,2,0)</f>
        <v>#N/A</v>
      </c>
      <c r="E1134" s="79"/>
      <c r="F1134" s="70" t="e">
        <f>VLOOKUP($E1134:$E$4969,'PLANO DE APLICAÇÃO'!$A$4:$B$1013,2,0)</f>
        <v>#N/A</v>
      </c>
      <c r="G1134" s="71"/>
      <c r="H1134" s="130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73"/>
      <c r="J1134" s="74"/>
      <c r="K1134" s="78"/>
    </row>
    <row r="1135" spans="1:11" s="131" customFormat="1" ht="41.25" customHeight="1" thickBot="1">
      <c r="A1135" s="68"/>
      <c r="B1135" s="77"/>
      <c r="C1135" s="76"/>
      <c r="D1135" s="69" t="e">
        <f>VLOOKUP($C1134:$C$4969,$C$27:$D$4969,2,0)</f>
        <v>#N/A</v>
      </c>
      <c r="E1135" s="79"/>
      <c r="F1135" s="70" t="e">
        <f>VLOOKUP($E1135:$E$4969,'PLANO DE APLICAÇÃO'!$A$4:$B$1013,2,0)</f>
        <v>#N/A</v>
      </c>
      <c r="G1135" s="71"/>
      <c r="H1135" s="130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73"/>
      <c r="J1135" s="74"/>
      <c r="K1135" s="78"/>
    </row>
    <row r="1136" spans="1:11" s="131" customFormat="1" ht="41.25" customHeight="1" thickBot="1">
      <c r="A1136" s="68"/>
      <c r="B1136" s="77"/>
      <c r="C1136" s="76"/>
      <c r="D1136" s="69" t="e">
        <f>VLOOKUP($C1135:$C$4969,$C$27:$D$4969,2,0)</f>
        <v>#N/A</v>
      </c>
      <c r="E1136" s="79"/>
      <c r="F1136" s="70" t="e">
        <f>VLOOKUP($E1136:$E$4969,'PLANO DE APLICAÇÃO'!$A$4:$B$1013,2,0)</f>
        <v>#N/A</v>
      </c>
      <c r="G1136" s="71"/>
      <c r="H1136" s="130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73"/>
      <c r="J1136" s="74"/>
      <c r="K1136" s="78"/>
    </row>
    <row r="1137" spans="1:11" s="131" customFormat="1" ht="41.25" customHeight="1" thickBot="1">
      <c r="A1137" s="68"/>
      <c r="B1137" s="77"/>
      <c r="C1137" s="76"/>
      <c r="D1137" s="69" t="e">
        <f>VLOOKUP($C1136:$C$4969,$C$27:$D$4969,2,0)</f>
        <v>#N/A</v>
      </c>
      <c r="E1137" s="79"/>
      <c r="F1137" s="70" t="e">
        <f>VLOOKUP($E1137:$E$4969,'PLANO DE APLICAÇÃO'!$A$4:$B$1013,2,0)</f>
        <v>#N/A</v>
      </c>
      <c r="G1137" s="71"/>
      <c r="H1137" s="130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73"/>
      <c r="J1137" s="74"/>
      <c r="K1137" s="78"/>
    </row>
    <row r="1138" spans="1:11" s="131" customFormat="1" ht="41.25" customHeight="1" thickBot="1">
      <c r="A1138" s="68"/>
      <c r="B1138" s="77"/>
      <c r="C1138" s="76"/>
      <c r="D1138" s="69" t="e">
        <f>VLOOKUP($C1137:$C$4969,$C$27:$D$4969,2,0)</f>
        <v>#N/A</v>
      </c>
      <c r="E1138" s="79"/>
      <c r="F1138" s="70" t="e">
        <f>VLOOKUP($E1138:$E$4969,'PLANO DE APLICAÇÃO'!$A$4:$B$1013,2,0)</f>
        <v>#N/A</v>
      </c>
      <c r="G1138" s="71"/>
      <c r="H1138" s="130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73"/>
      <c r="J1138" s="74"/>
      <c r="K1138" s="78"/>
    </row>
    <row r="1139" spans="1:11" s="131" customFormat="1" ht="41.25" customHeight="1" thickBot="1">
      <c r="A1139" s="68"/>
      <c r="B1139" s="77"/>
      <c r="C1139" s="76"/>
      <c r="D1139" s="69" t="e">
        <f>VLOOKUP($C1138:$C$4969,$C$27:$D$4969,2,0)</f>
        <v>#N/A</v>
      </c>
      <c r="E1139" s="79"/>
      <c r="F1139" s="70" t="e">
        <f>VLOOKUP($E1139:$E$4969,'PLANO DE APLICAÇÃO'!$A$4:$B$1013,2,0)</f>
        <v>#N/A</v>
      </c>
      <c r="G1139" s="71"/>
      <c r="H1139" s="130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73"/>
      <c r="J1139" s="74"/>
      <c r="K1139" s="78"/>
    </row>
    <row r="1140" spans="1:11" s="131" customFormat="1" ht="41.25" customHeight="1" thickBot="1">
      <c r="A1140" s="68"/>
      <c r="B1140" s="77"/>
      <c r="C1140" s="76"/>
      <c r="D1140" s="69" t="e">
        <f>VLOOKUP($C1139:$C$4969,$C$27:$D$4969,2,0)</f>
        <v>#N/A</v>
      </c>
      <c r="E1140" s="79"/>
      <c r="F1140" s="70" t="e">
        <f>VLOOKUP($E1140:$E$4969,'PLANO DE APLICAÇÃO'!$A$4:$B$1013,2,0)</f>
        <v>#N/A</v>
      </c>
      <c r="G1140" s="71"/>
      <c r="H1140" s="130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73"/>
      <c r="J1140" s="74"/>
      <c r="K1140" s="78"/>
    </row>
    <row r="1141" spans="1:11" s="131" customFormat="1" ht="41.25" customHeight="1" thickBot="1">
      <c r="A1141" s="68"/>
      <c r="B1141" s="77"/>
      <c r="C1141" s="76"/>
      <c r="D1141" s="69" t="e">
        <f>VLOOKUP($C1140:$C$4969,$C$27:$D$4969,2,0)</f>
        <v>#N/A</v>
      </c>
      <c r="E1141" s="79"/>
      <c r="F1141" s="70" t="e">
        <f>VLOOKUP($E1141:$E$4969,'PLANO DE APLICAÇÃO'!$A$4:$B$1013,2,0)</f>
        <v>#N/A</v>
      </c>
      <c r="G1141" s="71"/>
      <c r="H1141" s="130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73"/>
      <c r="J1141" s="74"/>
      <c r="K1141" s="78"/>
    </row>
    <row r="1142" spans="1:11" s="131" customFormat="1" ht="41.25" customHeight="1" thickBot="1">
      <c r="A1142" s="68"/>
      <c r="B1142" s="77"/>
      <c r="C1142" s="76"/>
      <c r="D1142" s="69" t="e">
        <f>VLOOKUP($C1141:$C$4969,$C$27:$D$4969,2,0)</f>
        <v>#N/A</v>
      </c>
      <c r="E1142" s="79"/>
      <c r="F1142" s="70" t="e">
        <f>VLOOKUP($E1142:$E$4969,'PLANO DE APLICAÇÃO'!$A$4:$B$1013,2,0)</f>
        <v>#N/A</v>
      </c>
      <c r="G1142" s="71"/>
      <c r="H1142" s="130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73"/>
      <c r="J1142" s="74"/>
      <c r="K1142" s="78"/>
    </row>
    <row r="1143" spans="1:11" s="131" customFormat="1" ht="41.25" customHeight="1" thickBot="1">
      <c r="A1143" s="68"/>
      <c r="B1143" s="77"/>
      <c r="C1143" s="76"/>
      <c r="D1143" s="69" t="e">
        <f>VLOOKUP($C1142:$C$4969,$C$27:$D$4969,2,0)</f>
        <v>#N/A</v>
      </c>
      <c r="E1143" s="79"/>
      <c r="F1143" s="70" t="e">
        <f>VLOOKUP($E1143:$E$4969,'PLANO DE APLICAÇÃO'!$A$4:$B$1013,2,0)</f>
        <v>#N/A</v>
      </c>
      <c r="G1143" s="71"/>
      <c r="H1143" s="130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73"/>
      <c r="J1143" s="74"/>
      <c r="K1143" s="78"/>
    </row>
    <row r="1144" spans="1:11" s="131" customFormat="1" ht="41.25" customHeight="1" thickBot="1">
      <c r="A1144" s="68"/>
      <c r="B1144" s="77"/>
      <c r="C1144" s="76"/>
      <c r="D1144" s="69" t="e">
        <f>VLOOKUP($C1143:$C$4969,$C$27:$D$4969,2,0)</f>
        <v>#N/A</v>
      </c>
      <c r="E1144" s="79"/>
      <c r="F1144" s="70" t="e">
        <f>VLOOKUP($E1144:$E$4969,'PLANO DE APLICAÇÃO'!$A$4:$B$1013,2,0)</f>
        <v>#N/A</v>
      </c>
      <c r="G1144" s="71"/>
      <c r="H1144" s="130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73"/>
      <c r="J1144" s="74"/>
      <c r="K1144" s="78"/>
    </row>
    <row r="1145" spans="1:11" s="131" customFormat="1" ht="41.25" customHeight="1" thickBot="1">
      <c r="A1145" s="68"/>
      <c r="B1145" s="77"/>
      <c r="C1145" s="76"/>
      <c r="D1145" s="69" t="e">
        <f>VLOOKUP($C1144:$C$4969,$C$27:$D$4969,2,0)</f>
        <v>#N/A</v>
      </c>
      <c r="E1145" s="79"/>
      <c r="F1145" s="70" t="e">
        <f>VLOOKUP($E1145:$E$4969,'PLANO DE APLICAÇÃO'!$A$4:$B$1013,2,0)</f>
        <v>#N/A</v>
      </c>
      <c r="G1145" s="71"/>
      <c r="H1145" s="130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73"/>
      <c r="J1145" s="74"/>
      <c r="K1145" s="78"/>
    </row>
    <row r="1146" spans="1:11" s="131" customFormat="1" ht="41.25" customHeight="1" thickBot="1">
      <c r="A1146" s="68"/>
      <c r="B1146" s="77"/>
      <c r="C1146" s="76"/>
      <c r="D1146" s="69" t="e">
        <f>VLOOKUP($C1145:$C$4969,$C$27:$D$4969,2,0)</f>
        <v>#N/A</v>
      </c>
      <c r="E1146" s="79"/>
      <c r="F1146" s="70" t="e">
        <f>VLOOKUP($E1146:$E$4969,'PLANO DE APLICAÇÃO'!$A$4:$B$1013,2,0)</f>
        <v>#N/A</v>
      </c>
      <c r="G1146" s="71"/>
      <c r="H1146" s="130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73"/>
      <c r="J1146" s="74"/>
      <c r="K1146" s="78"/>
    </row>
    <row r="1147" spans="1:11" s="131" customFormat="1" ht="41.25" customHeight="1" thickBot="1">
      <c r="A1147" s="68"/>
      <c r="B1147" s="77"/>
      <c r="C1147" s="76"/>
      <c r="D1147" s="69" t="e">
        <f>VLOOKUP($C1146:$C$4969,$C$27:$D$4969,2,0)</f>
        <v>#N/A</v>
      </c>
      <c r="E1147" s="79"/>
      <c r="F1147" s="70" t="e">
        <f>VLOOKUP($E1147:$E$4969,'PLANO DE APLICAÇÃO'!$A$4:$B$1013,2,0)</f>
        <v>#N/A</v>
      </c>
      <c r="G1147" s="71"/>
      <c r="H1147" s="130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73"/>
      <c r="J1147" s="74"/>
      <c r="K1147" s="78"/>
    </row>
    <row r="1148" spans="1:11" s="131" customFormat="1" ht="41.25" customHeight="1" thickBot="1">
      <c r="A1148" s="68"/>
      <c r="B1148" s="77"/>
      <c r="C1148" s="76"/>
      <c r="D1148" s="69" t="e">
        <f>VLOOKUP($C1147:$C$4969,$C$27:$D$4969,2,0)</f>
        <v>#N/A</v>
      </c>
      <c r="E1148" s="79"/>
      <c r="F1148" s="70" t="e">
        <f>VLOOKUP($E1148:$E$4969,'PLANO DE APLICAÇÃO'!$A$4:$B$1013,2,0)</f>
        <v>#N/A</v>
      </c>
      <c r="G1148" s="71"/>
      <c r="H1148" s="130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73"/>
      <c r="J1148" s="74"/>
      <c r="K1148" s="78"/>
    </row>
    <row r="1149" spans="1:11" s="131" customFormat="1" ht="41.25" customHeight="1" thickBot="1">
      <c r="A1149" s="68"/>
      <c r="B1149" s="77"/>
      <c r="C1149" s="76"/>
      <c r="D1149" s="69" t="e">
        <f>VLOOKUP($C1148:$C$4969,$C$27:$D$4969,2,0)</f>
        <v>#N/A</v>
      </c>
      <c r="E1149" s="79"/>
      <c r="F1149" s="70" t="e">
        <f>VLOOKUP($E1149:$E$4969,'PLANO DE APLICAÇÃO'!$A$4:$B$1013,2,0)</f>
        <v>#N/A</v>
      </c>
      <c r="G1149" s="71"/>
      <c r="H1149" s="130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73"/>
      <c r="J1149" s="74"/>
      <c r="K1149" s="78"/>
    </row>
    <row r="1150" spans="1:11" s="131" customFormat="1" ht="41.25" customHeight="1" thickBot="1">
      <c r="A1150" s="68"/>
      <c r="B1150" s="77"/>
      <c r="C1150" s="76"/>
      <c r="D1150" s="69" t="e">
        <f>VLOOKUP($C1149:$C$4969,$C$27:$D$4969,2,0)</f>
        <v>#N/A</v>
      </c>
      <c r="E1150" s="79"/>
      <c r="F1150" s="70" t="e">
        <f>VLOOKUP($E1150:$E$4969,'PLANO DE APLICAÇÃO'!$A$4:$B$1013,2,0)</f>
        <v>#N/A</v>
      </c>
      <c r="G1150" s="71"/>
      <c r="H1150" s="130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73"/>
      <c r="J1150" s="74"/>
      <c r="K1150" s="78"/>
    </row>
    <row r="1151" spans="1:11" s="131" customFormat="1" ht="41.25" customHeight="1" thickBot="1">
      <c r="A1151" s="68"/>
      <c r="B1151" s="77"/>
      <c r="C1151" s="76"/>
      <c r="D1151" s="69" t="e">
        <f>VLOOKUP($C1150:$C$4969,$C$27:$D$4969,2,0)</f>
        <v>#N/A</v>
      </c>
      <c r="E1151" s="79"/>
      <c r="F1151" s="70" t="e">
        <f>VLOOKUP($E1151:$E$4969,'PLANO DE APLICAÇÃO'!$A$4:$B$1013,2,0)</f>
        <v>#N/A</v>
      </c>
      <c r="G1151" s="71"/>
      <c r="H1151" s="130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73"/>
      <c r="J1151" s="74"/>
      <c r="K1151" s="78"/>
    </row>
    <row r="1152" spans="1:11" s="131" customFormat="1" ht="41.25" customHeight="1" thickBot="1">
      <c r="A1152" s="68"/>
      <c r="B1152" s="77"/>
      <c r="C1152" s="76"/>
      <c r="D1152" s="69" t="e">
        <f>VLOOKUP($C1151:$C$4969,$C$27:$D$4969,2,0)</f>
        <v>#N/A</v>
      </c>
      <c r="E1152" s="79"/>
      <c r="F1152" s="70" t="e">
        <f>VLOOKUP($E1152:$E$4969,'PLANO DE APLICAÇÃO'!$A$4:$B$1013,2,0)</f>
        <v>#N/A</v>
      </c>
      <c r="G1152" s="71"/>
      <c r="H1152" s="130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73"/>
      <c r="J1152" s="74"/>
      <c r="K1152" s="78"/>
    </row>
    <row r="1153" spans="1:11" s="131" customFormat="1" ht="41.25" customHeight="1" thickBot="1">
      <c r="A1153" s="68"/>
      <c r="B1153" s="77"/>
      <c r="C1153" s="76"/>
      <c r="D1153" s="69" t="e">
        <f>VLOOKUP($C1152:$C$4969,$C$27:$D$4969,2,0)</f>
        <v>#N/A</v>
      </c>
      <c r="E1153" s="79"/>
      <c r="F1153" s="70" t="e">
        <f>VLOOKUP($E1153:$E$4969,'PLANO DE APLICAÇÃO'!$A$4:$B$1013,2,0)</f>
        <v>#N/A</v>
      </c>
      <c r="G1153" s="71"/>
      <c r="H1153" s="130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73"/>
      <c r="J1153" s="74"/>
      <c r="K1153" s="78"/>
    </row>
    <row r="1154" spans="1:11" s="131" customFormat="1" ht="41.25" customHeight="1" thickBot="1">
      <c r="A1154" s="68"/>
      <c r="B1154" s="77"/>
      <c r="C1154" s="76"/>
      <c r="D1154" s="69" t="e">
        <f>VLOOKUP($C1153:$C$4969,$C$27:$D$4969,2,0)</f>
        <v>#N/A</v>
      </c>
      <c r="E1154" s="79"/>
      <c r="F1154" s="70" t="e">
        <f>VLOOKUP($E1154:$E$4969,'PLANO DE APLICAÇÃO'!$A$4:$B$1013,2,0)</f>
        <v>#N/A</v>
      </c>
      <c r="G1154" s="71"/>
      <c r="H1154" s="130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73"/>
      <c r="J1154" s="74"/>
      <c r="K1154" s="78"/>
    </row>
    <row r="1155" spans="1:11" s="131" customFormat="1" ht="41.25" customHeight="1" thickBot="1">
      <c r="A1155" s="68"/>
      <c r="B1155" s="77"/>
      <c r="C1155" s="76"/>
      <c r="D1155" s="69" t="e">
        <f>VLOOKUP($C1154:$C$4969,$C$27:$D$4969,2,0)</f>
        <v>#N/A</v>
      </c>
      <c r="E1155" s="79"/>
      <c r="F1155" s="70" t="e">
        <f>VLOOKUP($E1155:$E$4969,'PLANO DE APLICAÇÃO'!$A$4:$B$1013,2,0)</f>
        <v>#N/A</v>
      </c>
      <c r="G1155" s="71"/>
      <c r="H1155" s="130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73"/>
      <c r="J1155" s="74"/>
      <c r="K1155" s="78"/>
    </row>
    <row r="1156" spans="1:11" s="131" customFormat="1" ht="41.25" customHeight="1" thickBot="1">
      <c r="A1156" s="68"/>
      <c r="B1156" s="77"/>
      <c r="C1156" s="76"/>
      <c r="D1156" s="69" t="e">
        <f>VLOOKUP($C1155:$C$4969,$C$27:$D$4969,2,0)</f>
        <v>#N/A</v>
      </c>
      <c r="E1156" s="79"/>
      <c r="F1156" s="70" t="e">
        <f>VLOOKUP($E1156:$E$4969,'PLANO DE APLICAÇÃO'!$A$4:$B$1013,2,0)</f>
        <v>#N/A</v>
      </c>
      <c r="G1156" s="71"/>
      <c r="H1156" s="130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73"/>
      <c r="J1156" s="74"/>
      <c r="K1156" s="78"/>
    </row>
    <row r="1157" spans="1:11" s="131" customFormat="1" ht="41.25" customHeight="1" thickBot="1">
      <c r="A1157" s="68"/>
      <c r="B1157" s="77"/>
      <c r="C1157" s="76"/>
      <c r="D1157" s="69" t="e">
        <f>VLOOKUP($C1156:$C$4969,$C$27:$D$4969,2,0)</f>
        <v>#N/A</v>
      </c>
      <c r="E1157" s="79"/>
      <c r="F1157" s="70" t="e">
        <f>VLOOKUP($E1157:$E$4969,'PLANO DE APLICAÇÃO'!$A$4:$B$1013,2,0)</f>
        <v>#N/A</v>
      </c>
      <c r="G1157" s="71"/>
      <c r="H1157" s="130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73"/>
      <c r="J1157" s="74"/>
      <c r="K1157" s="78"/>
    </row>
    <row r="1158" spans="1:11" s="131" customFormat="1" ht="41.25" customHeight="1" thickBot="1">
      <c r="A1158" s="68"/>
      <c r="B1158" s="77"/>
      <c r="C1158" s="76"/>
      <c r="D1158" s="69" t="e">
        <f>VLOOKUP($C1157:$C$4969,$C$27:$D$4969,2,0)</f>
        <v>#N/A</v>
      </c>
      <c r="E1158" s="79"/>
      <c r="F1158" s="70" t="e">
        <f>VLOOKUP($E1158:$E$4969,'PLANO DE APLICAÇÃO'!$A$4:$B$1013,2,0)</f>
        <v>#N/A</v>
      </c>
      <c r="G1158" s="71"/>
      <c r="H1158" s="130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73"/>
      <c r="J1158" s="74"/>
      <c r="K1158" s="78"/>
    </row>
    <row r="1159" spans="1:11" s="131" customFormat="1" ht="41.25" customHeight="1" thickBot="1">
      <c r="A1159" s="68"/>
      <c r="B1159" s="77"/>
      <c r="C1159" s="76"/>
      <c r="D1159" s="69" t="e">
        <f>VLOOKUP($C1158:$C$4969,$C$27:$D$4969,2,0)</f>
        <v>#N/A</v>
      </c>
      <c r="E1159" s="79"/>
      <c r="F1159" s="70" t="e">
        <f>VLOOKUP($E1159:$E$4969,'PLANO DE APLICAÇÃO'!$A$4:$B$1013,2,0)</f>
        <v>#N/A</v>
      </c>
      <c r="G1159" s="71"/>
      <c r="H1159" s="130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73"/>
      <c r="J1159" s="74"/>
      <c r="K1159" s="78"/>
    </row>
    <row r="1160" spans="1:11" s="131" customFormat="1" ht="41.25" customHeight="1" thickBot="1">
      <c r="A1160" s="68"/>
      <c r="B1160" s="77"/>
      <c r="C1160" s="76"/>
      <c r="D1160" s="69" t="e">
        <f>VLOOKUP($C1159:$C$4969,$C$27:$D$4969,2,0)</f>
        <v>#N/A</v>
      </c>
      <c r="E1160" s="79"/>
      <c r="F1160" s="70" t="e">
        <f>VLOOKUP($E1160:$E$4969,'PLANO DE APLICAÇÃO'!$A$4:$B$1013,2,0)</f>
        <v>#N/A</v>
      </c>
      <c r="G1160" s="71"/>
      <c r="H1160" s="130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73"/>
      <c r="J1160" s="74"/>
      <c r="K1160" s="78"/>
    </row>
    <row r="1161" spans="1:11" s="131" customFormat="1" ht="41.25" customHeight="1" thickBot="1">
      <c r="A1161" s="68"/>
      <c r="B1161" s="77"/>
      <c r="C1161" s="76"/>
      <c r="D1161" s="69" t="e">
        <f>VLOOKUP($C1160:$C$4969,$C$27:$D$4969,2,0)</f>
        <v>#N/A</v>
      </c>
      <c r="E1161" s="79"/>
      <c r="F1161" s="70" t="e">
        <f>VLOOKUP($E1161:$E$4969,'PLANO DE APLICAÇÃO'!$A$4:$B$1013,2,0)</f>
        <v>#N/A</v>
      </c>
      <c r="G1161" s="71"/>
      <c r="H1161" s="130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73"/>
      <c r="J1161" s="74"/>
      <c r="K1161" s="78"/>
    </row>
    <row r="1162" spans="1:11" s="131" customFormat="1" ht="41.25" customHeight="1" thickBot="1">
      <c r="A1162" s="68"/>
      <c r="B1162" s="77"/>
      <c r="C1162" s="76"/>
      <c r="D1162" s="69" t="e">
        <f>VLOOKUP($C1161:$C$4969,$C$27:$D$4969,2,0)</f>
        <v>#N/A</v>
      </c>
      <c r="E1162" s="79"/>
      <c r="F1162" s="70" t="e">
        <f>VLOOKUP($E1162:$E$4969,'PLANO DE APLICAÇÃO'!$A$4:$B$1013,2,0)</f>
        <v>#N/A</v>
      </c>
      <c r="G1162" s="71"/>
      <c r="H1162" s="130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73"/>
      <c r="J1162" s="74"/>
      <c r="K1162" s="78"/>
    </row>
    <row r="1163" spans="1:11" s="131" customFormat="1" ht="41.25" customHeight="1" thickBot="1">
      <c r="A1163" s="68"/>
      <c r="B1163" s="77"/>
      <c r="C1163" s="76"/>
      <c r="D1163" s="69" t="e">
        <f>VLOOKUP($C1162:$C$4969,$C$27:$D$4969,2,0)</f>
        <v>#N/A</v>
      </c>
      <c r="E1163" s="79"/>
      <c r="F1163" s="70" t="e">
        <f>VLOOKUP($E1163:$E$4969,'PLANO DE APLICAÇÃO'!$A$4:$B$1013,2,0)</f>
        <v>#N/A</v>
      </c>
      <c r="G1163" s="71"/>
      <c r="H1163" s="130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73"/>
      <c r="J1163" s="74"/>
      <c r="K1163" s="78"/>
    </row>
    <row r="1164" spans="1:11" s="131" customFormat="1" ht="41.25" customHeight="1" thickBot="1">
      <c r="A1164" s="68"/>
      <c r="B1164" s="77"/>
      <c r="C1164" s="76"/>
      <c r="D1164" s="69" t="e">
        <f>VLOOKUP($C1163:$C$4969,$C$27:$D$4969,2,0)</f>
        <v>#N/A</v>
      </c>
      <c r="E1164" s="79"/>
      <c r="F1164" s="70" t="e">
        <f>VLOOKUP($E1164:$E$4969,'PLANO DE APLICAÇÃO'!$A$4:$B$1013,2,0)</f>
        <v>#N/A</v>
      </c>
      <c r="G1164" s="71"/>
      <c r="H1164" s="130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73"/>
      <c r="J1164" s="74"/>
      <c r="K1164" s="78"/>
    </row>
    <row r="1165" spans="1:11" s="131" customFormat="1" ht="41.25" customHeight="1" thickBot="1">
      <c r="A1165" s="68"/>
      <c r="B1165" s="77"/>
      <c r="C1165" s="76"/>
      <c r="D1165" s="69" t="e">
        <f>VLOOKUP($C1164:$C$4969,$C$27:$D$4969,2,0)</f>
        <v>#N/A</v>
      </c>
      <c r="E1165" s="79"/>
      <c r="F1165" s="70" t="e">
        <f>VLOOKUP($E1165:$E$4969,'PLANO DE APLICAÇÃO'!$A$4:$B$1013,2,0)</f>
        <v>#N/A</v>
      </c>
      <c r="G1165" s="71"/>
      <c r="H1165" s="130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73"/>
      <c r="J1165" s="74"/>
      <c r="K1165" s="78"/>
    </row>
    <row r="1166" spans="1:11" s="131" customFormat="1" ht="41.25" customHeight="1" thickBot="1">
      <c r="A1166" s="68"/>
      <c r="B1166" s="77"/>
      <c r="C1166" s="76"/>
      <c r="D1166" s="69" t="e">
        <f>VLOOKUP($C1165:$C$4969,$C$27:$D$4969,2,0)</f>
        <v>#N/A</v>
      </c>
      <c r="E1166" s="79"/>
      <c r="F1166" s="70" t="e">
        <f>VLOOKUP($E1166:$E$4969,'PLANO DE APLICAÇÃO'!$A$4:$B$1013,2,0)</f>
        <v>#N/A</v>
      </c>
      <c r="G1166" s="71"/>
      <c r="H1166" s="130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73"/>
      <c r="J1166" s="74"/>
      <c r="K1166" s="78"/>
    </row>
    <row r="1167" spans="1:11" s="131" customFormat="1" ht="41.25" customHeight="1" thickBot="1">
      <c r="A1167" s="68"/>
      <c r="B1167" s="77"/>
      <c r="C1167" s="76"/>
      <c r="D1167" s="69" t="e">
        <f>VLOOKUP($C1166:$C$4969,$C$27:$D$4969,2,0)</f>
        <v>#N/A</v>
      </c>
      <c r="E1167" s="79"/>
      <c r="F1167" s="70" t="e">
        <f>VLOOKUP($E1167:$E$4969,'PLANO DE APLICAÇÃO'!$A$4:$B$1013,2,0)</f>
        <v>#N/A</v>
      </c>
      <c r="G1167" s="71"/>
      <c r="H1167" s="130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73"/>
      <c r="J1167" s="74"/>
      <c r="K1167" s="78"/>
    </row>
    <row r="1168" spans="1:11" s="131" customFormat="1" ht="41.25" customHeight="1" thickBot="1">
      <c r="A1168" s="68"/>
      <c r="B1168" s="77"/>
      <c r="C1168" s="76"/>
      <c r="D1168" s="69" t="e">
        <f>VLOOKUP($C1167:$C$4969,$C$27:$D$4969,2,0)</f>
        <v>#N/A</v>
      </c>
      <c r="E1168" s="79"/>
      <c r="F1168" s="70" t="e">
        <f>VLOOKUP($E1168:$E$4969,'PLANO DE APLICAÇÃO'!$A$4:$B$1013,2,0)</f>
        <v>#N/A</v>
      </c>
      <c r="G1168" s="71"/>
      <c r="H1168" s="130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73"/>
      <c r="J1168" s="74"/>
      <c r="K1168" s="78"/>
    </row>
    <row r="1169" spans="1:11" s="131" customFormat="1" ht="41.25" customHeight="1" thickBot="1">
      <c r="A1169" s="68"/>
      <c r="B1169" s="77"/>
      <c r="C1169" s="76"/>
      <c r="D1169" s="69" t="e">
        <f>VLOOKUP($C1168:$C$4969,$C$27:$D$4969,2,0)</f>
        <v>#N/A</v>
      </c>
      <c r="E1169" s="79"/>
      <c r="F1169" s="70" t="e">
        <f>VLOOKUP($E1169:$E$4969,'PLANO DE APLICAÇÃO'!$A$4:$B$1013,2,0)</f>
        <v>#N/A</v>
      </c>
      <c r="G1169" s="71"/>
      <c r="H1169" s="130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73"/>
      <c r="J1169" s="74"/>
      <c r="K1169" s="78"/>
    </row>
    <row r="1170" spans="1:11" s="131" customFormat="1" ht="41.25" customHeight="1" thickBot="1">
      <c r="A1170" s="68"/>
      <c r="B1170" s="77"/>
      <c r="C1170" s="76"/>
      <c r="D1170" s="69" t="e">
        <f>VLOOKUP($C1169:$C$4969,$C$27:$D$4969,2,0)</f>
        <v>#N/A</v>
      </c>
      <c r="E1170" s="79"/>
      <c r="F1170" s="70" t="e">
        <f>VLOOKUP($E1170:$E$4969,'PLANO DE APLICAÇÃO'!$A$4:$B$1013,2,0)</f>
        <v>#N/A</v>
      </c>
      <c r="G1170" s="71"/>
      <c r="H1170" s="130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73"/>
      <c r="J1170" s="74"/>
      <c r="K1170" s="78"/>
    </row>
    <row r="1171" spans="1:11" s="131" customFormat="1" ht="41.25" customHeight="1" thickBot="1">
      <c r="A1171" s="68"/>
      <c r="B1171" s="77"/>
      <c r="C1171" s="76"/>
      <c r="D1171" s="69" t="e">
        <f>VLOOKUP($C1170:$C$4969,$C$27:$D$4969,2,0)</f>
        <v>#N/A</v>
      </c>
      <c r="E1171" s="79"/>
      <c r="F1171" s="70" t="e">
        <f>VLOOKUP($E1171:$E$4969,'PLANO DE APLICAÇÃO'!$A$4:$B$1013,2,0)</f>
        <v>#N/A</v>
      </c>
      <c r="G1171" s="71"/>
      <c r="H1171" s="130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73"/>
      <c r="J1171" s="74"/>
      <c r="K1171" s="78"/>
    </row>
    <row r="1172" spans="1:11" s="131" customFormat="1" ht="41.25" customHeight="1" thickBot="1">
      <c r="A1172" s="68"/>
      <c r="B1172" s="77"/>
      <c r="C1172" s="76"/>
      <c r="D1172" s="69" t="e">
        <f>VLOOKUP($C1171:$C$4969,$C$27:$D$4969,2,0)</f>
        <v>#N/A</v>
      </c>
      <c r="E1172" s="79"/>
      <c r="F1172" s="70" t="e">
        <f>VLOOKUP($E1172:$E$4969,'PLANO DE APLICAÇÃO'!$A$4:$B$1013,2,0)</f>
        <v>#N/A</v>
      </c>
      <c r="G1172" s="71"/>
      <c r="H1172" s="130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73"/>
      <c r="J1172" s="74"/>
      <c r="K1172" s="78"/>
    </row>
    <row r="1173" spans="1:11" s="131" customFormat="1" ht="41.25" customHeight="1" thickBot="1">
      <c r="A1173" s="68"/>
      <c r="B1173" s="77"/>
      <c r="C1173" s="76"/>
      <c r="D1173" s="69" t="e">
        <f>VLOOKUP($C1172:$C$4969,$C$27:$D$4969,2,0)</f>
        <v>#N/A</v>
      </c>
      <c r="E1173" s="79"/>
      <c r="F1173" s="70" t="e">
        <f>VLOOKUP($E1173:$E$4969,'PLANO DE APLICAÇÃO'!$A$4:$B$1013,2,0)</f>
        <v>#N/A</v>
      </c>
      <c r="G1173" s="71"/>
      <c r="H1173" s="130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73"/>
      <c r="J1173" s="74"/>
      <c r="K1173" s="78"/>
    </row>
    <row r="1174" spans="1:11" s="131" customFormat="1" ht="41.25" customHeight="1" thickBot="1">
      <c r="A1174" s="68"/>
      <c r="B1174" s="77"/>
      <c r="C1174" s="76"/>
      <c r="D1174" s="69" t="e">
        <f>VLOOKUP($C1173:$C$4969,$C$27:$D$4969,2,0)</f>
        <v>#N/A</v>
      </c>
      <c r="E1174" s="79"/>
      <c r="F1174" s="70" t="e">
        <f>VLOOKUP($E1174:$E$4969,'PLANO DE APLICAÇÃO'!$A$4:$B$1013,2,0)</f>
        <v>#N/A</v>
      </c>
      <c r="G1174" s="71"/>
      <c r="H1174" s="130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73"/>
      <c r="J1174" s="74"/>
      <c r="K1174" s="78"/>
    </row>
    <row r="1175" spans="1:11" s="131" customFormat="1" ht="41.25" customHeight="1" thickBot="1">
      <c r="A1175" s="68"/>
      <c r="B1175" s="77"/>
      <c r="C1175" s="76"/>
      <c r="D1175" s="69" t="e">
        <f>VLOOKUP($C1174:$C$4969,$C$27:$D$4969,2,0)</f>
        <v>#N/A</v>
      </c>
      <c r="E1175" s="79"/>
      <c r="F1175" s="70" t="e">
        <f>VLOOKUP($E1175:$E$4969,'PLANO DE APLICAÇÃO'!$A$4:$B$1013,2,0)</f>
        <v>#N/A</v>
      </c>
      <c r="G1175" s="71"/>
      <c r="H1175" s="130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73"/>
      <c r="J1175" s="74"/>
      <c r="K1175" s="78"/>
    </row>
    <row r="1176" spans="1:11" s="131" customFormat="1" ht="41.25" customHeight="1" thickBot="1">
      <c r="A1176" s="68"/>
      <c r="B1176" s="77"/>
      <c r="C1176" s="76"/>
      <c r="D1176" s="69" t="e">
        <f>VLOOKUP($C1175:$C$4969,$C$27:$D$4969,2,0)</f>
        <v>#N/A</v>
      </c>
      <c r="E1176" s="79"/>
      <c r="F1176" s="70" t="e">
        <f>VLOOKUP($E1176:$E$4969,'PLANO DE APLICAÇÃO'!$A$4:$B$1013,2,0)</f>
        <v>#N/A</v>
      </c>
      <c r="G1176" s="71"/>
      <c r="H1176" s="130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73"/>
      <c r="J1176" s="74"/>
      <c r="K1176" s="78"/>
    </row>
    <row r="1177" spans="1:11" s="131" customFormat="1" ht="41.25" customHeight="1" thickBot="1">
      <c r="A1177" s="68"/>
      <c r="B1177" s="77"/>
      <c r="C1177" s="76"/>
      <c r="D1177" s="69" t="e">
        <f>VLOOKUP($C1176:$C$4969,$C$27:$D$4969,2,0)</f>
        <v>#N/A</v>
      </c>
      <c r="E1177" s="79"/>
      <c r="F1177" s="70" t="e">
        <f>VLOOKUP($E1177:$E$4969,'PLANO DE APLICAÇÃO'!$A$4:$B$1013,2,0)</f>
        <v>#N/A</v>
      </c>
      <c r="G1177" s="71"/>
      <c r="H1177" s="130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73"/>
      <c r="J1177" s="74"/>
      <c r="K1177" s="78"/>
    </row>
    <row r="1178" spans="1:11" s="131" customFormat="1" ht="41.25" customHeight="1" thickBot="1">
      <c r="A1178" s="68"/>
      <c r="B1178" s="77"/>
      <c r="C1178" s="76"/>
      <c r="D1178" s="69" t="e">
        <f>VLOOKUP($C1177:$C$4969,$C$27:$D$4969,2,0)</f>
        <v>#N/A</v>
      </c>
      <c r="E1178" s="79"/>
      <c r="F1178" s="70" t="e">
        <f>VLOOKUP($E1178:$E$4969,'PLANO DE APLICAÇÃO'!$A$4:$B$1013,2,0)</f>
        <v>#N/A</v>
      </c>
      <c r="G1178" s="71"/>
      <c r="H1178" s="130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73"/>
      <c r="J1178" s="74"/>
      <c r="K1178" s="78"/>
    </row>
    <row r="1179" spans="1:11" s="131" customFormat="1" ht="41.25" customHeight="1" thickBot="1">
      <c r="A1179" s="68"/>
      <c r="B1179" s="77"/>
      <c r="C1179" s="76"/>
      <c r="D1179" s="69" t="e">
        <f>VLOOKUP($C1178:$C$4969,$C$27:$D$4969,2,0)</f>
        <v>#N/A</v>
      </c>
      <c r="E1179" s="79"/>
      <c r="F1179" s="70" t="e">
        <f>VLOOKUP($E1179:$E$4969,'PLANO DE APLICAÇÃO'!$A$4:$B$1013,2,0)</f>
        <v>#N/A</v>
      </c>
      <c r="G1179" s="71"/>
      <c r="H1179" s="130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73"/>
      <c r="J1179" s="74"/>
      <c r="K1179" s="78"/>
    </row>
    <row r="1180" spans="1:11" s="131" customFormat="1" ht="41.25" customHeight="1" thickBot="1">
      <c r="A1180" s="68"/>
      <c r="B1180" s="77"/>
      <c r="C1180" s="76"/>
      <c r="D1180" s="69" t="e">
        <f>VLOOKUP($C1179:$C$4969,$C$27:$D$4969,2,0)</f>
        <v>#N/A</v>
      </c>
      <c r="E1180" s="79"/>
      <c r="F1180" s="70" t="e">
        <f>VLOOKUP($E1180:$E$4969,'PLANO DE APLICAÇÃO'!$A$4:$B$1013,2,0)</f>
        <v>#N/A</v>
      </c>
      <c r="G1180" s="71"/>
      <c r="H1180" s="130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73"/>
      <c r="J1180" s="74"/>
      <c r="K1180" s="78"/>
    </row>
    <row r="1181" spans="1:11" s="131" customFormat="1" ht="41.25" customHeight="1" thickBot="1">
      <c r="A1181" s="68"/>
      <c r="B1181" s="77"/>
      <c r="C1181" s="76"/>
      <c r="D1181" s="69" t="e">
        <f>VLOOKUP($C1180:$C$4969,$C$27:$D$4969,2,0)</f>
        <v>#N/A</v>
      </c>
      <c r="E1181" s="79"/>
      <c r="F1181" s="70" t="e">
        <f>VLOOKUP($E1181:$E$4969,'PLANO DE APLICAÇÃO'!$A$4:$B$1013,2,0)</f>
        <v>#N/A</v>
      </c>
      <c r="G1181" s="71"/>
      <c r="H1181" s="130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73"/>
      <c r="J1181" s="74"/>
      <c r="K1181" s="78"/>
    </row>
    <row r="1182" spans="1:11" s="131" customFormat="1" ht="41.25" customHeight="1" thickBot="1">
      <c r="A1182" s="68"/>
      <c r="B1182" s="77"/>
      <c r="C1182" s="76"/>
      <c r="D1182" s="69" t="e">
        <f>VLOOKUP($C1181:$C$4969,$C$27:$D$4969,2,0)</f>
        <v>#N/A</v>
      </c>
      <c r="E1182" s="79"/>
      <c r="F1182" s="70" t="e">
        <f>VLOOKUP($E1182:$E$4969,'PLANO DE APLICAÇÃO'!$A$4:$B$1013,2,0)</f>
        <v>#N/A</v>
      </c>
      <c r="G1182" s="71"/>
      <c r="H1182" s="130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73"/>
      <c r="J1182" s="74"/>
      <c r="K1182" s="78"/>
    </row>
    <row r="1183" spans="1:11" s="131" customFormat="1" ht="41.25" customHeight="1" thickBot="1">
      <c r="A1183" s="68"/>
      <c r="B1183" s="77"/>
      <c r="C1183" s="76"/>
      <c r="D1183" s="69" t="e">
        <f>VLOOKUP($C1182:$C$4969,$C$27:$D$4969,2,0)</f>
        <v>#N/A</v>
      </c>
      <c r="E1183" s="79"/>
      <c r="F1183" s="70" t="e">
        <f>VLOOKUP($E1183:$E$4969,'PLANO DE APLICAÇÃO'!$A$4:$B$1013,2,0)</f>
        <v>#N/A</v>
      </c>
      <c r="G1183" s="71"/>
      <c r="H1183" s="130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73"/>
      <c r="J1183" s="74"/>
      <c r="K1183" s="78"/>
    </row>
    <row r="1184" spans="1:11" s="131" customFormat="1" ht="41.25" customHeight="1" thickBot="1">
      <c r="A1184" s="68"/>
      <c r="B1184" s="77"/>
      <c r="C1184" s="76"/>
      <c r="D1184" s="69" t="e">
        <f>VLOOKUP($C1183:$C$4969,$C$27:$D$4969,2,0)</f>
        <v>#N/A</v>
      </c>
      <c r="E1184" s="79"/>
      <c r="F1184" s="70" t="e">
        <f>VLOOKUP($E1184:$E$4969,'PLANO DE APLICAÇÃO'!$A$4:$B$1013,2,0)</f>
        <v>#N/A</v>
      </c>
      <c r="G1184" s="71"/>
      <c r="H1184" s="130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73"/>
      <c r="J1184" s="74"/>
      <c r="K1184" s="78"/>
    </row>
    <row r="1185" spans="1:11" s="131" customFormat="1" ht="41.25" customHeight="1" thickBot="1">
      <c r="A1185" s="68"/>
      <c r="B1185" s="77"/>
      <c r="C1185" s="76"/>
      <c r="D1185" s="69" t="e">
        <f>VLOOKUP($C1184:$C$4969,$C$27:$D$4969,2,0)</f>
        <v>#N/A</v>
      </c>
      <c r="E1185" s="79"/>
      <c r="F1185" s="70" t="e">
        <f>VLOOKUP($E1185:$E$4969,'PLANO DE APLICAÇÃO'!$A$4:$B$1013,2,0)</f>
        <v>#N/A</v>
      </c>
      <c r="G1185" s="71"/>
      <c r="H1185" s="130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73"/>
      <c r="J1185" s="74"/>
      <c r="K1185" s="78"/>
    </row>
    <row r="1186" spans="1:11" s="131" customFormat="1" ht="41.25" customHeight="1" thickBot="1">
      <c r="A1186" s="68"/>
      <c r="B1186" s="77"/>
      <c r="C1186" s="76"/>
      <c r="D1186" s="69" t="e">
        <f>VLOOKUP($C1185:$C$4969,$C$27:$D$4969,2,0)</f>
        <v>#N/A</v>
      </c>
      <c r="E1186" s="79"/>
      <c r="F1186" s="70" t="e">
        <f>VLOOKUP($E1186:$E$4969,'PLANO DE APLICAÇÃO'!$A$4:$B$1013,2,0)</f>
        <v>#N/A</v>
      </c>
      <c r="G1186" s="71"/>
      <c r="H1186" s="130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73"/>
      <c r="J1186" s="74"/>
      <c r="K1186" s="78"/>
    </row>
    <row r="1187" spans="1:11" s="131" customFormat="1" ht="41.25" customHeight="1" thickBot="1">
      <c r="A1187" s="68"/>
      <c r="B1187" s="77"/>
      <c r="C1187" s="76"/>
      <c r="D1187" s="69" t="e">
        <f>VLOOKUP($C1186:$C$4969,$C$27:$D$4969,2,0)</f>
        <v>#N/A</v>
      </c>
      <c r="E1187" s="79"/>
      <c r="F1187" s="70" t="e">
        <f>VLOOKUP($E1187:$E$4969,'PLANO DE APLICAÇÃO'!$A$4:$B$1013,2,0)</f>
        <v>#N/A</v>
      </c>
      <c r="G1187" s="71"/>
      <c r="H1187" s="130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73"/>
      <c r="J1187" s="74"/>
      <c r="K1187" s="78"/>
    </row>
    <row r="1188" spans="1:11" s="131" customFormat="1" ht="41.25" customHeight="1" thickBot="1">
      <c r="A1188" s="68"/>
      <c r="B1188" s="77"/>
      <c r="C1188" s="76"/>
      <c r="D1188" s="69" t="e">
        <f>VLOOKUP($C1187:$C$4969,$C$27:$D$4969,2,0)</f>
        <v>#N/A</v>
      </c>
      <c r="E1188" s="79"/>
      <c r="F1188" s="70" t="e">
        <f>VLOOKUP($E1188:$E$4969,'PLANO DE APLICAÇÃO'!$A$4:$B$1013,2,0)</f>
        <v>#N/A</v>
      </c>
      <c r="G1188" s="71"/>
      <c r="H1188" s="130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73"/>
      <c r="J1188" s="74"/>
      <c r="K1188" s="78"/>
    </row>
    <row r="1189" spans="1:11" s="131" customFormat="1" ht="41.25" customHeight="1" thickBot="1">
      <c r="A1189" s="68"/>
      <c r="B1189" s="77"/>
      <c r="C1189" s="76"/>
      <c r="D1189" s="69" t="e">
        <f>VLOOKUP($C1188:$C$4969,$C$27:$D$4969,2,0)</f>
        <v>#N/A</v>
      </c>
      <c r="E1189" s="79"/>
      <c r="F1189" s="70" t="e">
        <f>VLOOKUP($E1189:$E$4969,'PLANO DE APLICAÇÃO'!$A$4:$B$1013,2,0)</f>
        <v>#N/A</v>
      </c>
      <c r="G1189" s="71"/>
      <c r="H1189" s="130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73"/>
      <c r="J1189" s="74"/>
      <c r="K1189" s="78"/>
    </row>
    <row r="1190" spans="1:11" s="131" customFormat="1" ht="41.25" customHeight="1" thickBot="1">
      <c r="A1190" s="68"/>
      <c r="B1190" s="77"/>
      <c r="C1190" s="76"/>
      <c r="D1190" s="69" t="e">
        <f>VLOOKUP($C1189:$C$4969,$C$27:$D$4969,2,0)</f>
        <v>#N/A</v>
      </c>
      <c r="E1190" s="79"/>
      <c r="F1190" s="70" t="e">
        <f>VLOOKUP($E1190:$E$4969,'PLANO DE APLICAÇÃO'!$A$4:$B$1013,2,0)</f>
        <v>#N/A</v>
      </c>
      <c r="G1190" s="71"/>
      <c r="H1190" s="130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73"/>
      <c r="J1190" s="74"/>
      <c r="K1190" s="78"/>
    </row>
    <row r="1191" spans="1:11" s="131" customFormat="1" ht="41.25" customHeight="1" thickBot="1">
      <c r="A1191" s="68"/>
      <c r="B1191" s="77"/>
      <c r="C1191" s="76"/>
      <c r="D1191" s="69" t="e">
        <f>VLOOKUP($C1190:$C$4969,$C$27:$D$4969,2,0)</f>
        <v>#N/A</v>
      </c>
      <c r="E1191" s="79"/>
      <c r="F1191" s="70" t="e">
        <f>VLOOKUP($E1191:$E$4969,'PLANO DE APLICAÇÃO'!$A$4:$B$1013,2,0)</f>
        <v>#N/A</v>
      </c>
      <c r="G1191" s="71"/>
      <c r="H1191" s="130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73"/>
      <c r="J1191" s="74"/>
      <c r="K1191" s="78"/>
    </row>
    <row r="1192" spans="1:11" s="131" customFormat="1" ht="41.25" customHeight="1" thickBot="1">
      <c r="A1192" s="68"/>
      <c r="B1192" s="77"/>
      <c r="C1192" s="76"/>
      <c r="D1192" s="69" t="e">
        <f>VLOOKUP($C1191:$C$4969,$C$27:$D$4969,2,0)</f>
        <v>#N/A</v>
      </c>
      <c r="E1192" s="79"/>
      <c r="F1192" s="70" t="e">
        <f>VLOOKUP($E1192:$E$4969,'PLANO DE APLICAÇÃO'!$A$4:$B$1013,2,0)</f>
        <v>#N/A</v>
      </c>
      <c r="G1192" s="71"/>
      <c r="H1192" s="130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73"/>
      <c r="J1192" s="74"/>
      <c r="K1192" s="78"/>
    </row>
    <row r="1193" spans="1:11" s="131" customFormat="1" ht="41.25" customHeight="1" thickBot="1">
      <c r="A1193" s="68"/>
      <c r="B1193" s="77"/>
      <c r="C1193" s="76"/>
      <c r="D1193" s="69" t="e">
        <f>VLOOKUP($C1192:$C$4969,$C$27:$D$4969,2,0)</f>
        <v>#N/A</v>
      </c>
      <c r="E1193" s="79"/>
      <c r="F1193" s="70" t="e">
        <f>VLOOKUP($E1193:$E$4969,'PLANO DE APLICAÇÃO'!$A$4:$B$1013,2,0)</f>
        <v>#N/A</v>
      </c>
      <c r="G1193" s="71"/>
      <c r="H1193" s="130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73"/>
      <c r="J1193" s="74"/>
      <c r="K1193" s="78"/>
    </row>
    <row r="1194" spans="1:11" s="131" customFormat="1" ht="41.25" customHeight="1" thickBot="1">
      <c r="A1194" s="68"/>
      <c r="B1194" s="77"/>
      <c r="C1194" s="76"/>
      <c r="D1194" s="69" t="e">
        <f>VLOOKUP($C1193:$C$4969,$C$27:$D$4969,2,0)</f>
        <v>#N/A</v>
      </c>
      <c r="E1194" s="79"/>
      <c r="F1194" s="70" t="e">
        <f>VLOOKUP($E1194:$E$4969,'PLANO DE APLICAÇÃO'!$A$4:$B$1013,2,0)</f>
        <v>#N/A</v>
      </c>
      <c r="G1194" s="71"/>
      <c r="H1194" s="130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73"/>
      <c r="J1194" s="74"/>
      <c r="K1194" s="78"/>
    </row>
    <row r="1195" spans="1:11" s="131" customFormat="1" ht="41.25" customHeight="1" thickBot="1">
      <c r="A1195" s="68"/>
      <c r="B1195" s="77"/>
      <c r="C1195" s="76"/>
      <c r="D1195" s="69" t="e">
        <f>VLOOKUP($C1194:$C$4969,$C$27:$D$4969,2,0)</f>
        <v>#N/A</v>
      </c>
      <c r="E1195" s="79"/>
      <c r="F1195" s="70" t="e">
        <f>VLOOKUP($E1195:$E$4969,'PLANO DE APLICAÇÃO'!$A$4:$B$1013,2,0)</f>
        <v>#N/A</v>
      </c>
      <c r="G1195" s="71"/>
      <c r="H1195" s="130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73"/>
      <c r="J1195" s="74"/>
      <c r="K1195" s="78"/>
    </row>
    <row r="1196" spans="1:11" s="131" customFormat="1" ht="41.25" customHeight="1" thickBot="1">
      <c r="A1196" s="68"/>
      <c r="B1196" s="77"/>
      <c r="C1196" s="76"/>
      <c r="D1196" s="69" t="e">
        <f>VLOOKUP($C1195:$C$4969,$C$27:$D$4969,2,0)</f>
        <v>#N/A</v>
      </c>
      <c r="E1196" s="79"/>
      <c r="F1196" s="70" t="e">
        <f>VLOOKUP($E1196:$E$4969,'PLANO DE APLICAÇÃO'!$A$4:$B$1013,2,0)</f>
        <v>#N/A</v>
      </c>
      <c r="G1196" s="71"/>
      <c r="H1196" s="130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73"/>
      <c r="J1196" s="74"/>
      <c r="K1196" s="78"/>
    </row>
    <row r="1197" spans="1:11" s="131" customFormat="1" ht="41.25" customHeight="1" thickBot="1">
      <c r="A1197" s="68"/>
      <c r="B1197" s="77"/>
      <c r="C1197" s="76"/>
      <c r="D1197" s="69" t="e">
        <f>VLOOKUP($C1196:$C$4969,$C$27:$D$4969,2,0)</f>
        <v>#N/A</v>
      </c>
      <c r="E1197" s="79"/>
      <c r="F1197" s="70" t="e">
        <f>VLOOKUP($E1197:$E$4969,'PLANO DE APLICAÇÃO'!$A$4:$B$1013,2,0)</f>
        <v>#N/A</v>
      </c>
      <c r="G1197" s="71"/>
      <c r="H1197" s="130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73"/>
      <c r="J1197" s="74"/>
      <c r="K1197" s="78"/>
    </row>
    <row r="1198" spans="1:11" s="131" customFormat="1" ht="41.25" customHeight="1" thickBot="1">
      <c r="A1198" s="68"/>
      <c r="B1198" s="77"/>
      <c r="C1198" s="76"/>
      <c r="D1198" s="69" t="e">
        <f>VLOOKUP($C1197:$C$4969,$C$27:$D$4969,2,0)</f>
        <v>#N/A</v>
      </c>
      <c r="E1198" s="79"/>
      <c r="F1198" s="70" t="e">
        <f>VLOOKUP($E1198:$E$4969,'PLANO DE APLICAÇÃO'!$A$4:$B$1013,2,0)</f>
        <v>#N/A</v>
      </c>
      <c r="G1198" s="71"/>
      <c r="H1198" s="130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73"/>
      <c r="J1198" s="74"/>
      <c r="K1198" s="78"/>
    </row>
    <row r="1199" spans="1:11" s="131" customFormat="1" ht="41.25" customHeight="1" thickBot="1">
      <c r="A1199" s="68"/>
      <c r="B1199" s="77"/>
      <c r="C1199" s="76"/>
      <c r="D1199" s="69" t="e">
        <f>VLOOKUP($C1198:$C$4969,$C$27:$D$4969,2,0)</f>
        <v>#N/A</v>
      </c>
      <c r="E1199" s="79"/>
      <c r="F1199" s="70" t="e">
        <f>VLOOKUP($E1199:$E$4969,'PLANO DE APLICAÇÃO'!$A$4:$B$1013,2,0)</f>
        <v>#N/A</v>
      </c>
      <c r="G1199" s="71"/>
      <c r="H1199" s="130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73"/>
      <c r="J1199" s="74"/>
      <c r="K1199" s="78"/>
    </row>
    <row r="1200" spans="1:11" s="131" customFormat="1" ht="41.25" customHeight="1" thickBot="1">
      <c r="A1200" s="68"/>
      <c r="B1200" s="77"/>
      <c r="C1200" s="76"/>
      <c r="D1200" s="69" t="e">
        <f>VLOOKUP($C1199:$C$4969,$C$27:$D$4969,2,0)</f>
        <v>#N/A</v>
      </c>
      <c r="E1200" s="79"/>
      <c r="F1200" s="70" t="e">
        <f>VLOOKUP($E1200:$E$4969,'PLANO DE APLICAÇÃO'!$A$4:$B$1013,2,0)</f>
        <v>#N/A</v>
      </c>
      <c r="G1200" s="71"/>
      <c r="H1200" s="130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73"/>
      <c r="J1200" s="74"/>
      <c r="K1200" s="78"/>
    </row>
    <row r="1201" spans="1:11" s="131" customFormat="1" ht="41.25" customHeight="1" thickBot="1">
      <c r="A1201" s="68"/>
      <c r="B1201" s="77"/>
      <c r="C1201" s="76"/>
      <c r="D1201" s="69" t="e">
        <f>VLOOKUP($C1200:$C$4969,$C$27:$D$4969,2,0)</f>
        <v>#N/A</v>
      </c>
      <c r="E1201" s="79"/>
      <c r="F1201" s="70" t="e">
        <f>VLOOKUP($E1201:$E$4969,'PLANO DE APLICAÇÃO'!$A$4:$B$1013,2,0)</f>
        <v>#N/A</v>
      </c>
      <c r="G1201" s="71"/>
      <c r="H1201" s="130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73"/>
      <c r="J1201" s="74"/>
      <c r="K1201" s="78"/>
    </row>
    <row r="1202" spans="1:11" s="131" customFormat="1" ht="41.25" customHeight="1" thickBot="1">
      <c r="A1202" s="68"/>
      <c r="B1202" s="77"/>
      <c r="C1202" s="76"/>
      <c r="D1202" s="69" t="e">
        <f>VLOOKUP($C1201:$C$4969,$C$27:$D$4969,2,0)</f>
        <v>#N/A</v>
      </c>
      <c r="E1202" s="79"/>
      <c r="F1202" s="70" t="e">
        <f>VLOOKUP($E1202:$E$4969,'PLANO DE APLICAÇÃO'!$A$4:$B$1013,2,0)</f>
        <v>#N/A</v>
      </c>
      <c r="G1202" s="71"/>
      <c r="H1202" s="130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73"/>
      <c r="J1202" s="74"/>
      <c r="K1202" s="78"/>
    </row>
    <row r="1203" spans="1:11" s="131" customFormat="1" ht="41.25" customHeight="1" thickBot="1">
      <c r="A1203" s="68"/>
      <c r="B1203" s="77"/>
      <c r="C1203" s="76"/>
      <c r="D1203" s="69" t="e">
        <f>VLOOKUP($C1202:$C$4969,$C$27:$D$4969,2,0)</f>
        <v>#N/A</v>
      </c>
      <c r="E1203" s="79"/>
      <c r="F1203" s="70" t="e">
        <f>VLOOKUP($E1203:$E$4969,'PLANO DE APLICAÇÃO'!$A$4:$B$1013,2,0)</f>
        <v>#N/A</v>
      </c>
      <c r="G1203" s="71"/>
      <c r="H1203" s="130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73"/>
      <c r="J1203" s="74"/>
      <c r="K1203" s="78"/>
    </row>
    <row r="1204" spans="1:11" s="131" customFormat="1" ht="41.25" customHeight="1" thickBot="1">
      <c r="A1204" s="68"/>
      <c r="B1204" s="77"/>
      <c r="C1204" s="76"/>
      <c r="D1204" s="69" t="e">
        <f>VLOOKUP($C1203:$C$4969,$C$27:$D$4969,2,0)</f>
        <v>#N/A</v>
      </c>
      <c r="E1204" s="79"/>
      <c r="F1204" s="70" t="e">
        <f>VLOOKUP($E1204:$E$4969,'PLANO DE APLICAÇÃO'!$A$4:$B$1013,2,0)</f>
        <v>#N/A</v>
      </c>
      <c r="G1204" s="71"/>
      <c r="H1204" s="130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73"/>
      <c r="J1204" s="74"/>
      <c r="K1204" s="78"/>
    </row>
    <row r="1205" spans="1:11" s="131" customFormat="1" ht="41.25" customHeight="1" thickBot="1">
      <c r="A1205" s="68"/>
      <c r="B1205" s="77"/>
      <c r="C1205" s="76"/>
      <c r="D1205" s="69" t="e">
        <f>VLOOKUP($C1204:$C$4969,$C$27:$D$4969,2,0)</f>
        <v>#N/A</v>
      </c>
      <c r="E1205" s="79"/>
      <c r="F1205" s="70" t="e">
        <f>VLOOKUP($E1205:$E$4969,'PLANO DE APLICAÇÃO'!$A$4:$B$1013,2,0)</f>
        <v>#N/A</v>
      </c>
      <c r="G1205" s="71"/>
      <c r="H1205" s="130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73"/>
      <c r="J1205" s="74"/>
      <c r="K1205" s="78"/>
    </row>
    <row r="1206" spans="1:11" s="131" customFormat="1" ht="41.25" customHeight="1" thickBot="1">
      <c r="A1206" s="68"/>
      <c r="B1206" s="77"/>
      <c r="C1206" s="76"/>
      <c r="D1206" s="69" t="e">
        <f>VLOOKUP($C1205:$C$4969,$C$27:$D$4969,2,0)</f>
        <v>#N/A</v>
      </c>
      <c r="E1206" s="79"/>
      <c r="F1206" s="70" t="e">
        <f>VLOOKUP($E1206:$E$4969,'PLANO DE APLICAÇÃO'!$A$4:$B$1013,2,0)</f>
        <v>#N/A</v>
      </c>
      <c r="G1206" s="71"/>
      <c r="H1206" s="130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73"/>
      <c r="J1206" s="74"/>
      <c r="K1206" s="78"/>
    </row>
    <row r="1207" spans="1:11" s="131" customFormat="1" ht="41.25" customHeight="1" thickBot="1">
      <c r="A1207" s="68"/>
      <c r="B1207" s="77"/>
      <c r="C1207" s="76"/>
      <c r="D1207" s="69" t="e">
        <f>VLOOKUP($C1206:$C$4969,$C$27:$D$4969,2,0)</f>
        <v>#N/A</v>
      </c>
      <c r="E1207" s="79"/>
      <c r="F1207" s="70" t="e">
        <f>VLOOKUP($E1207:$E$4969,'PLANO DE APLICAÇÃO'!$A$4:$B$1013,2,0)</f>
        <v>#N/A</v>
      </c>
      <c r="G1207" s="71"/>
      <c r="H1207" s="130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73"/>
      <c r="J1207" s="74"/>
      <c r="K1207" s="78"/>
    </row>
    <row r="1208" spans="1:11" s="131" customFormat="1" ht="41.25" customHeight="1" thickBot="1">
      <c r="A1208" s="68"/>
      <c r="B1208" s="77"/>
      <c r="C1208" s="76"/>
      <c r="D1208" s="69" t="e">
        <f>VLOOKUP($C1207:$C$4969,$C$27:$D$4969,2,0)</f>
        <v>#N/A</v>
      </c>
      <c r="E1208" s="79"/>
      <c r="F1208" s="70" t="e">
        <f>VLOOKUP($E1208:$E$4969,'PLANO DE APLICAÇÃO'!$A$4:$B$1013,2,0)</f>
        <v>#N/A</v>
      </c>
      <c r="G1208" s="71"/>
      <c r="H1208" s="130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73"/>
      <c r="J1208" s="74"/>
      <c r="K1208" s="78"/>
    </row>
    <row r="1209" spans="1:11" s="131" customFormat="1" ht="41.25" customHeight="1" thickBot="1">
      <c r="A1209" s="68"/>
      <c r="B1209" s="77"/>
      <c r="C1209" s="76"/>
      <c r="D1209" s="69" t="e">
        <f>VLOOKUP($C1208:$C$4969,$C$27:$D$4969,2,0)</f>
        <v>#N/A</v>
      </c>
      <c r="E1209" s="79"/>
      <c r="F1209" s="70" t="e">
        <f>VLOOKUP($E1209:$E$4969,'PLANO DE APLICAÇÃO'!$A$4:$B$1013,2,0)</f>
        <v>#N/A</v>
      </c>
      <c r="G1209" s="71"/>
      <c r="H1209" s="130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73"/>
      <c r="J1209" s="74"/>
      <c r="K1209" s="78"/>
    </row>
    <row r="1210" spans="1:11" s="131" customFormat="1" ht="41.25" customHeight="1" thickBot="1">
      <c r="A1210" s="68"/>
      <c r="B1210" s="77"/>
      <c r="C1210" s="76"/>
      <c r="D1210" s="69" t="e">
        <f>VLOOKUP($C1209:$C$4969,$C$27:$D$4969,2,0)</f>
        <v>#N/A</v>
      </c>
      <c r="E1210" s="79"/>
      <c r="F1210" s="70" t="e">
        <f>VLOOKUP($E1210:$E$4969,'PLANO DE APLICAÇÃO'!$A$4:$B$1013,2,0)</f>
        <v>#N/A</v>
      </c>
      <c r="G1210" s="71"/>
      <c r="H1210" s="130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73"/>
      <c r="J1210" s="74"/>
      <c r="K1210" s="78"/>
    </row>
    <row r="1211" spans="1:11" s="131" customFormat="1" ht="41.25" customHeight="1" thickBot="1">
      <c r="A1211" s="68"/>
      <c r="B1211" s="77"/>
      <c r="C1211" s="76"/>
      <c r="D1211" s="69" t="e">
        <f>VLOOKUP($C1210:$C$4969,$C$27:$D$4969,2,0)</f>
        <v>#N/A</v>
      </c>
      <c r="E1211" s="79"/>
      <c r="F1211" s="70" t="e">
        <f>VLOOKUP($E1211:$E$4969,'PLANO DE APLICAÇÃO'!$A$4:$B$1013,2,0)</f>
        <v>#N/A</v>
      </c>
      <c r="G1211" s="71"/>
      <c r="H1211" s="130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73"/>
      <c r="J1211" s="74"/>
      <c r="K1211" s="78"/>
    </row>
    <row r="1212" spans="1:11" s="131" customFormat="1" ht="41.25" customHeight="1" thickBot="1">
      <c r="A1212" s="68"/>
      <c r="B1212" s="77"/>
      <c r="C1212" s="76"/>
      <c r="D1212" s="69" t="e">
        <f>VLOOKUP($C1211:$C$4969,$C$27:$D$4969,2,0)</f>
        <v>#N/A</v>
      </c>
      <c r="E1212" s="79"/>
      <c r="F1212" s="70" t="e">
        <f>VLOOKUP($E1212:$E$4969,'PLANO DE APLICAÇÃO'!$A$4:$B$1013,2,0)</f>
        <v>#N/A</v>
      </c>
      <c r="G1212" s="71"/>
      <c r="H1212" s="130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73"/>
      <c r="J1212" s="74"/>
      <c r="K1212" s="78"/>
    </row>
    <row r="1213" spans="1:11" s="131" customFormat="1" ht="41.25" customHeight="1" thickBot="1">
      <c r="A1213" s="68"/>
      <c r="B1213" s="77"/>
      <c r="C1213" s="76"/>
      <c r="D1213" s="69" t="e">
        <f>VLOOKUP($C1212:$C$4969,$C$27:$D$4969,2,0)</f>
        <v>#N/A</v>
      </c>
      <c r="E1213" s="79"/>
      <c r="F1213" s="70" t="e">
        <f>VLOOKUP($E1213:$E$4969,'PLANO DE APLICAÇÃO'!$A$4:$B$1013,2,0)</f>
        <v>#N/A</v>
      </c>
      <c r="G1213" s="71"/>
      <c r="H1213" s="130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73"/>
      <c r="J1213" s="74"/>
      <c r="K1213" s="78"/>
    </row>
    <row r="1214" spans="1:11" s="131" customFormat="1" ht="41.25" customHeight="1" thickBot="1">
      <c r="A1214" s="68"/>
      <c r="B1214" s="77"/>
      <c r="C1214" s="76"/>
      <c r="D1214" s="69" t="e">
        <f>VLOOKUP($C1213:$C$4969,$C$27:$D$4969,2,0)</f>
        <v>#N/A</v>
      </c>
      <c r="E1214" s="79"/>
      <c r="F1214" s="70" t="e">
        <f>VLOOKUP($E1214:$E$4969,'PLANO DE APLICAÇÃO'!$A$4:$B$1013,2,0)</f>
        <v>#N/A</v>
      </c>
      <c r="G1214" s="71"/>
      <c r="H1214" s="130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73"/>
      <c r="J1214" s="74"/>
      <c r="K1214" s="78"/>
    </row>
    <row r="1215" spans="1:11" s="131" customFormat="1" ht="41.25" customHeight="1" thickBot="1">
      <c r="A1215" s="68"/>
      <c r="B1215" s="77"/>
      <c r="C1215" s="76"/>
      <c r="D1215" s="69" t="e">
        <f>VLOOKUP($C1214:$C$4969,$C$27:$D$4969,2,0)</f>
        <v>#N/A</v>
      </c>
      <c r="E1215" s="79"/>
      <c r="F1215" s="70" t="e">
        <f>VLOOKUP($E1215:$E$4969,'PLANO DE APLICAÇÃO'!$A$4:$B$1013,2,0)</f>
        <v>#N/A</v>
      </c>
      <c r="G1215" s="71"/>
      <c r="H1215" s="130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73"/>
      <c r="J1215" s="74"/>
      <c r="K1215" s="78"/>
    </row>
    <row r="1216" spans="1:11" s="131" customFormat="1" ht="41.25" customHeight="1" thickBot="1">
      <c r="A1216" s="68"/>
      <c r="B1216" s="77"/>
      <c r="C1216" s="76"/>
      <c r="D1216" s="69" t="e">
        <f>VLOOKUP($C1215:$C$4969,$C$27:$D$4969,2,0)</f>
        <v>#N/A</v>
      </c>
      <c r="E1216" s="79"/>
      <c r="F1216" s="70" t="e">
        <f>VLOOKUP($E1216:$E$4969,'PLANO DE APLICAÇÃO'!$A$4:$B$1013,2,0)</f>
        <v>#N/A</v>
      </c>
      <c r="G1216" s="71"/>
      <c r="H1216" s="130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73"/>
      <c r="J1216" s="74"/>
      <c r="K1216" s="78"/>
    </row>
    <row r="1217" spans="1:11" s="131" customFormat="1" ht="41.25" customHeight="1" thickBot="1">
      <c r="A1217" s="68"/>
      <c r="B1217" s="77"/>
      <c r="C1217" s="76"/>
      <c r="D1217" s="69" t="e">
        <f>VLOOKUP($C1216:$C$4969,$C$27:$D$4969,2,0)</f>
        <v>#N/A</v>
      </c>
      <c r="E1217" s="79"/>
      <c r="F1217" s="70" t="e">
        <f>VLOOKUP($E1217:$E$4969,'PLANO DE APLICAÇÃO'!$A$4:$B$1013,2,0)</f>
        <v>#N/A</v>
      </c>
      <c r="G1217" s="71"/>
      <c r="H1217" s="130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73"/>
      <c r="J1217" s="74"/>
      <c r="K1217" s="78"/>
    </row>
    <row r="1218" spans="1:11" s="131" customFormat="1" ht="41.25" customHeight="1" thickBot="1">
      <c r="A1218" s="68"/>
      <c r="B1218" s="77"/>
      <c r="C1218" s="76"/>
      <c r="D1218" s="69" t="e">
        <f>VLOOKUP($C1217:$C$4969,$C$27:$D$4969,2,0)</f>
        <v>#N/A</v>
      </c>
      <c r="E1218" s="79"/>
      <c r="F1218" s="70" t="e">
        <f>VLOOKUP($E1218:$E$4969,'PLANO DE APLICAÇÃO'!$A$4:$B$1013,2,0)</f>
        <v>#N/A</v>
      </c>
      <c r="G1218" s="71"/>
      <c r="H1218" s="130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73"/>
      <c r="J1218" s="74"/>
      <c r="K1218" s="78"/>
    </row>
    <row r="1219" spans="1:11" s="131" customFormat="1" ht="41.25" customHeight="1" thickBot="1">
      <c r="A1219" s="68"/>
      <c r="B1219" s="77"/>
      <c r="C1219" s="76"/>
      <c r="D1219" s="69" t="e">
        <f>VLOOKUP($C1218:$C$4969,$C$27:$D$4969,2,0)</f>
        <v>#N/A</v>
      </c>
      <c r="E1219" s="79"/>
      <c r="F1219" s="70" t="e">
        <f>VLOOKUP($E1219:$E$4969,'PLANO DE APLICAÇÃO'!$A$4:$B$1013,2,0)</f>
        <v>#N/A</v>
      </c>
      <c r="G1219" s="71"/>
      <c r="H1219" s="130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73"/>
      <c r="J1219" s="74"/>
      <c r="K1219" s="78"/>
    </row>
    <row r="1220" spans="1:11" s="131" customFormat="1" ht="41.25" customHeight="1" thickBot="1">
      <c r="A1220" s="68"/>
      <c r="B1220" s="77"/>
      <c r="C1220" s="76"/>
      <c r="D1220" s="69" t="e">
        <f>VLOOKUP($C1219:$C$4969,$C$27:$D$4969,2,0)</f>
        <v>#N/A</v>
      </c>
      <c r="E1220" s="79"/>
      <c r="F1220" s="70" t="e">
        <f>VLOOKUP($E1220:$E$4969,'PLANO DE APLICAÇÃO'!$A$4:$B$1013,2,0)</f>
        <v>#N/A</v>
      </c>
      <c r="G1220" s="71"/>
      <c r="H1220" s="130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73"/>
      <c r="J1220" s="74"/>
      <c r="K1220" s="78"/>
    </row>
    <row r="1221" spans="1:11" s="131" customFormat="1" ht="41.25" customHeight="1" thickBot="1">
      <c r="A1221" s="68"/>
      <c r="B1221" s="77"/>
      <c r="C1221" s="76"/>
      <c r="D1221" s="69" t="e">
        <f>VLOOKUP($C1220:$C$4969,$C$27:$D$4969,2,0)</f>
        <v>#N/A</v>
      </c>
      <c r="E1221" s="79"/>
      <c r="F1221" s="70" t="e">
        <f>VLOOKUP($E1221:$E$4969,'PLANO DE APLICAÇÃO'!$A$4:$B$1013,2,0)</f>
        <v>#N/A</v>
      </c>
      <c r="G1221" s="71"/>
      <c r="H1221" s="130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73"/>
      <c r="J1221" s="74"/>
      <c r="K1221" s="78"/>
    </row>
    <row r="1222" spans="1:11" s="131" customFormat="1" ht="41.25" customHeight="1" thickBot="1">
      <c r="A1222" s="68"/>
      <c r="B1222" s="77"/>
      <c r="C1222" s="76"/>
      <c r="D1222" s="69" t="e">
        <f>VLOOKUP($C1221:$C$4969,$C$27:$D$4969,2,0)</f>
        <v>#N/A</v>
      </c>
      <c r="E1222" s="79"/>
      <c r="F1222" s="70" t="e">
        <f>VLOOKUP($E1222:$E$4969,'PLANO DE APLICAÇÃO'!$A$4:$B$1013,2,0)</f>
        <v>#N/A</v>
      </c>
      <c r="G1222" s="71"/>
      <c r="H1222" s="130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73"/>
      <c r="J1222" s="74"/>
      <c r="K1222" s="78"/>
    </row>
    <row r="1223" spans="1:11" s="131" customFormat="1" ht="41.25" customHeight="1" thickBot="1">
      <c r="A1223" s="68"/>
      <c r="B1223" s="77"/>
      <c r="C1223" s="76"/>
      <c r="D1223" s="69" t="e">
        <f>VLOOKUP($C1222:$C$4969,$C$27:$D$4969,2,0)</f>
        <v>#N/A</v>
      </c>
      <c r="E1223" s="79"/>
      <c r="F1223" s="70" t="e">
        <f>VLOOKUP($E1223:$E$4969,'PLANO DE APLICAÇÃO'!$A$4:$B$1013,2,0)</f>
        <v>#N/A</v>
      </c>
      <c r="G1223" s="71"/>
      <c r="H1223" s="130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73"/>
      <c r="J1223" s="74"/>
      <c r="K1223" s="78"/>
    </row>
    <row r="1224" spans="1:11" s="131" customFormat="1" ht="41.25" customHeight="1" thickBot="1">
      <c r="A1224" s="68"/>
      <c r="B1224" s="77"/>
      <c r="C1224" s="76"/>
      <c r="D1224" s="69" t="e">
        <f>VLOOKUP($C1223:$C$4969,$C$27:$D$4969,2,0)</f>
        <v>#N/A</v>
      </c>
      <c r="E1224" s="79"/>
      <c r="F1224" s="70" t="e">
        <f>VLOOKUP($E1224:$E$4969,'PLANO DE APLICAÇÃO'!$A$4:$B$1013,2,0)</f>
        <v>#N/A</v>
      </c>
      <c r="G1224" s="71"/>
      <c r="H1224" s="130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73"/>
      <c r="J1224" s="74"/>
      <c r="K1224" s="78"/>
    </row>
    <row r="1225" spans="1:11" s="131" customFormat="1" ht="41.25" customHeight="1" thickBot="1">
      <c r="A1225" s="68"/>
      <c r="B1225" s="77"/>
      <c r="C1225" s="76"/>
      <c r="D1225" s="69" t="e">
        <f>VLOOKUP($C1224:$C$4969,$C$27:$D$4969,2,0)</f>
        <v>#N/A</v>
      </c>
      <c r="E1225" s="79"/>
      <c r="F1225" s="70" t="e">
        <f>VLOOKUP($E1225:$E$4969,'PLANO DE APLICAÇÃO'!$A$4:$B$1013,2,0)</f>
        <v>#N/A</v>
      </c>
      <c r="G1225" s="71"/>
      <c r="H1225" s="130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73"/>
      <c r="J1225" s="74"/>
      <c r="K1225" s="78"/>
    </row>
    <row r="1226" spans="1:11" s="131" customFormat="1" ht="41.25" customHeight="1" thickBot="1">
      <c r="A1226" s="68"/>
      <c r="B1226" s="77"/>
      <c r="C1226" s="76"/>
      <c r="D1226" s="69" t="e">
        <f>VLOOKUP($C1225:$C$4969,$C$27:$D$4969,2,0)</f>
        <v>#N/A</v>
      </c>
      <c r="E1226" s="79"/>
      <c r="F1226" s="70" t="e">
        <f>VLOOKUP($E1226:$E$4969,'PLANO DE APLICAÇÃO'!$A$4:$B$1013,2,0)</f>
        <v>#N/A</v>
      </c>
      <c r="G1226" s="71"/>
      <c r="H1226" s="130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73"/>
      <c r="J1226" s="74"/>
      <c r="K1226" s="78"/>
    </row>
    <row r="1227" spans="1:11" s="131" customFormat="1" ht="41.25" customHeight="1" thickBot="1">
      <c r="A1227" s="68"/>
      <c r="B1227" s="77"/>
      <c r="C1227" s="76"/>
      <c r="D1227" s="69" t="e">
        <f>VLOOKUP($C1226:$C$4969,$C$27:$D$4969,2,0)</f>
        <v>#N/A</v>
      </c>
      <c r="E1227" s="79"/>
      <c r="F1227" s="70" t="e">
        <f>VLOOKUP($E1227:$E$4969,'PLANO DE APLICAÇÃO'!$A$4:$B$1013,2,0)</f>
        <v>#N/A</v>
      </c>
      <c r="G1227" s="71"/>
      <c r="H1227" s="130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73"/>
      <c r="J1227" s="74"/>
      <c r="K1227" s="78"/>
    </row>
    <row r="1228" spans="1:11" s="131" customFormat="1" ht="41.25" customHeight="1" thickBot="1">
      <c r="A1228" s="68"/>
      <c r="B1228" s="77"/>
      <c r="C1228" s="76"/>
      <c r="D1228" s="69" t="e">
        <f>VLOOKUP($C1227:$C$4969,$C$27:$D$4969,2,0)</f>
        <v>#N/A</v>
      </c>
      <c r="E1228" s="79"/>
      <c r="F1228" s="70" t="e">
        <f>VLOOKUP($E1228:$E$4969,'PLANO DE APLICAÇÃO'!$A$4:$B$1013,2,0)</f>
        <v>#N/A</v>
      </c>
      <c r="G1228" s="71"/>
      <c r="H1228" s="130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73"/>
      <c r="J1228" s="74"/>
      <c r="K1228" s="78"/>
    </row>
    <row r="1229" spans="1:11" s="131" customFormat="1" ht="41.25" customHeight="1" thickBot="1">
      <c r="A1229" s="68"/>
      <c r="B1229" s="77"/>
      <c r="C1229" s="76"/>
      <c r="D1229" s="69" t="e">
        <f>VLOOKUP($C1228:$C$4969,$C$27:$D$4969,2,0)</f>
        <v>#N/A</v>
      </c>
      <c r="E1229" s="79"/>
      <c r="F1229" s="70" t="e">
        <f>VLOOKUP($E1229:$E$4969,'PLANO DE APLICAÇÃO'!$A$4:$B$1013,2,0)</f>
        <v>#N/A</v>
      </c>
      <c r="G1229" s="71"/>
      <c r="H1229" s="130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73"/>
      <c r="J1229" s="74"/>
      <c r="K1229" s="78"/>
    </row>
    <row r="1230" spans="1:11" s="131" customFormat="1" ht="41.25" customHeight="1" thickBot="1">
      <c r="A1230" s="68"/>
      <c r="B1230" s="77"/>
      <c r="C1230" s="76"/>
      <c r="D1230" s="69" t="e">
        <f>VLOOKUP($C1229:$C$4969,$C$27:$D$4969,2,0)</f>
        <v>#N/A</v>
      </c>
      <c r="E1230" s="79"/>
      <c r="F1230" s="70" t="e">
        <f>VLOOKUP($E1230:$E$4969,'PLANO DE APLICAÇÃO'!$A$4:$B$1013,2,0)</f>
        <v>#N/A</v>
      </c>
      <c r="G1230" s="71"/>
      <c r="H1230" s="130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73"/>
      <c r="J1230" s="74"/>
      <c r="K1230" s="78"/>
    </row>
    <row r="1231" spans="1:11" s="131" customFormat="1" ht="41.25" customHeight="1" thickBot="1">
      <c r="A1231" s="68"/>
      <c r="B1231" s="77"/>
      <c r="C1231" s="76"/>
      <c r="D1231" s="69" t="e">
        <f>VLOOKUP($C1230:$C$4969,$C$27:$D$4969,2,0)</f>
        <v>#N/A</v>
      </c>
      <c r="E1231" s="79"/>
      <c r="F1231" s="70" t="e">
        <f>VLOOKUP($E1231:$E$4969,'PLANO DE APLICAÇÃO'!$A$4:$B$1013,2,0)</f>
        <v>#N/A</v>
      </c>
      <c r="G1231" s="71"/>
      <c r="H1231" s="130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73"/>
      <c r="J1231" s="74"/>
      <c r="K1231" s="78"/>
    </row>
    <row r="1232" spans="1:11" s="131" customFormat="1" ht="41.25" customHeight="1" thickBot="1">
      <c r="A1232" s="68"/>
      <c r="B1232" s="77"/>
      <c r="C1232" s="76"/>
      <c r="D1232" s="69" t="e">
        <f>VLOOKUP($C1231:$C$4969,$C$27:$D$4969,2,0)</f>
        <v>#N/A</v>
      </c>
      <c r="E1232" s="79"/>
      <c r="F1232" s="70" t="e">
        <f>VLOOKUP($E1232:$E$4969,'PLANO DE APLICAÇÃO'!$A$4:$B$1013,2,0)</f>
        <v>#N/A</v>
      </c>
      <c r="G1232" s="71"/>
      <c r="H1232" s="130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73"/>
      <c r="J1232" s="74"/>
      <c r="K1232" s="78"/>
    </row>
    <row r="1233" spans="1:11" s="131" customFormat="1" ht="41.25" customHeight="1" thickBot="1">
      <c r="A1233" s="68"/>
      <c r="B1233" s="77"/>
      <c r="C1233" s="76"/>
      <c r="D1233" s="69" t="e">
        <f>VLOOKUP($C1232:$C$4969,$C$27:$D$4969,2,0)</f>
        <v>#N/A</v>
      </c>
      <c r="E1233" s="79"/>
      <c r="F1233" s="70" t="e">
        <f>VLOOKUP($E1233:$E$4969,'PLANO DE APLICAÇÃO'!$A$4:$B$1013,2,0)</f>
        <v>#N/A</v>
      </c>
      <c r="G1233" s="71"/>
      <c r="H1233" s="130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73"/>
      <c r="J1233" s="74"/>
      <c r="K1233" s="78"/>
    </row>
    <row r="1234" spans="1:11" s="131" customFormat="1" ht="41.25" customHeight="1" thickBot="1">
      <c r="A1234" s="68"/>
      <c r="B1234" s="77"/>
      <c r="C1234" s="76"/>
      <c r="D1234" s="69" t="e">
        <f>VLOOKUP($C1233:$C$4969,$C$27:$D$4969,2,0)</f>
        <v>#N/A</v>
      </c>
      <c r="E1234" s="79"/>
      <c r="F1234" s="70" t="e">
        <f>VLOOKUP($E1234:$E$4969,'PLANO DE APLICAÇÃO'!$A$4:$B$1013,2,0)</f>
        <v>#N/A</v>
      </c>
      <c r="G1234" s="71"/>
      <c r="H1234" s="130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73"/>
      <c r="J1234" s="74"/>
      <c r="K1234" s="78"/>
    </row>
    <row r="1235" spans="1:11" s="131" customFormat="1" ht="41.25" customHeight="1" thickBot="1">
      <c r="A1235" s="68"/>
      <c r="B1235" s="77"/>
      <c r="C1235" s="76"/>
      <c r="D1235" s="69" t="e">
        <f>VLOOKUP($C1234:$C$4969,$C$27:$D$4969,2,0)</f>
        <v>#N/A</v>
      </c>
      <c r="E1235" s="79"/>
      <c r="F1235" s="70" t="e">
        <f>VLOOKUP($E1235:$E$4969,'PLANO DE APLICAÇÃO'!$A$4:$B$1013,2,0)</f>
        <v>#N/A</v>
      </c>
      <c r="G1235" s="71"/>
      <c r="H1235" s="130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73"/>
      <c r="J1235" s="74"/>
      <c r="K1235" s="78"/>
    </row>
    <row r="1236" spans="1:11" s="131" customFormat="1" ht="41.25" customHeight="1" thickBot="1">
      <c r="A1236" s="68"/>
      <c r="B1236" s="77"/>
      <c r="C1236" s="76"/>
      <c r="D1236" s="69" t="e">
        <f>VLOOKUP($C1235:$C$4969,$C$27:$D$4969,2,0)</f>
        <v>#N/A</v>
      </c>
      <c r="E1236" s="79"/>
      <c r="F1236" s="70" t="e">
        <f>VLOOKUP($E1236:$E$4969,'PLANO DE APLICAÇÃO'!$A$4:$B$1013,2,0)</f>
        <v>#N/A</v>
      </c>
      <c r="G1236" s="71"/>
      <c r="H1236" s="130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73"/>
      <c r="J1236" s="74"/>
      <c r="K1236" s="78"/>
    </row>
    <row r="1237" spans="1:11" s="131" customFormat="1" ht="41.25" customHeight="1" thickBot="1">
      <c r="A1237" s="68"/>
      <c r="B1237" s="77"/>
      <c r="C1237" s="76"/>
      <c r="D1237" s="69" t="e">
        <f>VLOOKUP($C1236:$C$4969,$C$27:$D$4969,2,0)</f>
        <v>#N/A</v>
      </c>
      <c r="E1237" s="79"/>
      <c r="F1237" s="70" t="e">
        <f>VLOOKUP($E1237:$E$4969,'PLANO DE APLICAÇÃO'!$A$4:$B$1013,2,0)</f>
        <v>#N/A</v>
      </c>
      <c r="G1237" s="71"/>
      <c r="H1237" s="130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73"/>
      <c r="J1237" s="74"/>
      <c r="K1237" s="78"/>
    </row>
    <row r="1238" spans="1:11" s="131" customFormat="1" ht="41.25" customHeight="1" thickBot="1">
      <c r="A1238" s="68"/>
      <c r="B1238" s="77"/>
      <c r="C1238" s="76"/>
      <c r="D1238" s="69" t="e">
        <f>VLOOKUP($C1237:$C$4969,$C$27:$D$4969,2,0)</f>
        <v>#N/A</v>
      </c>
      <c r="E1238" s="79"/>
      <c r="F1238" s="70" t="e">
        <f>VLOOKUP($E1238:$E$4969,'PLANO DE APLICAÇÃO'!$A$4:$B$1013,2,0)</f>
        <v>#N/A</v>
      </c>
      <c r="G1238" s="71"/>
      <c r="H1238" s="130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73"/>
      <c r="J1238" s="74"/>
      <c r="K1238" s="78"/>
    </row>
    <row r="1239" spans="1:11" s="131" customFormat="1" ht="41.25" customHeight="1" thickBot="1">
      <c r="A1239" s="68"/>
      <c r="B1239" s="77"/>
      <c r="C1239" s="76"/>
      <c r="D1239" s="69" t="e">
        <f>VLOOKUP($C1238:$C$4969,$C$27:$D$4969,2,0)</f>
        <v>#N/A</v>
      </c>
      <c r="E1239" s="79"/>
      <c r="F1239" s="70" t="e">
        <f>VLOOKUP($E1239:$E$4969,'PLANO DE APLICAÇÃO'!$A$4:$B$1013,2,0)</f>
        <v>#N/A</v>
      </c>
      <c r="G1239" s="71"/>
      <c r="H1239" s="130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73"/>
      <c r="J1239" s="74"/>
      <c r="K1239" s="78"/>
    </row>
    <row r="1240" spans="1:11" s="131" customFormat="1" ht="41.25" customHeight="1" thickBot="1">
      <c r="A1240" s="68"/>
      <c r="B1240" s="77"/>
      <c r="C1240" s="76"/>
      <c r="D1240" s="69" t="e">
        <f>VLOOKUP($C1239:$C$4969,$C$27:$D$4969,2,0)</f>
        <v>#N/A</v>
      </c>
      <c r="E1240" s="79"/>
      <c r="F1240" s="70" t="e">
        <f>VLOOKUP($E1240:$E$4969,'PLANO DE APLICAÇÃO'!$A$4:$B$1013,2,0)</f>
        <v>#N/A</v>
      </c>
      <c r="G1240" s="71"/>
      <c r="H1240" s="130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73"/>
      <c r="J1240" s="74"/>
      <c r="K1240" s="78"/>
    </row>
    <row r="1241" spans="1:11" s="131" customFormat="1" ht="41.25" customHeight="1" thickBot="1">
      <c r="A1241" s="68"/>
      <c r="B1241" s="77"/>
      <c r="C1241" s="76"/>
      <c r="D1241" s="69" t="e">
        <f>VLOOKUP($C1240:$C$4969,$C$27:$D$4969,2,0)</f>
        <v>#N/A</v>
      </c>
      <c r="E1241" s="79"/>
      <c r="F1241" s="70" t="e">
        <f>VLOOKUP($E1241:$E$4969,'PLANO DE APLICAÇÃO'!$A$4:$B$1013,2,0)</f>
        <v>#N/A</v>
      </c>
      <c r="G1241" s="71"/>
      <c r="H1241" s="130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73"/>
      <c r="J1241" s="74"/>
      <c r="K1241" s="78"/>
    </row>
    <row r="1242" spans="1:11" s="131" customFormat="1" ht="41.25" customHeight="1" thickBot="1">
      <c r="A1242" s="68"/>
      <c r="B1242" s="77"/>
      <c r="C1242" s="76"/>
      <c r="D1242" s="69" t="e">
        <f>VLOOKUP($C1241:$C$4969,$C$27:$D$4969,2,0)</f>
        <v>#N/A</v>
      </c>
      <c r="E1242" s="79"/>
      <c r="F1242" s="70" t="e">
        <f>VLOOKUP($E1242:$E$4969,'PLANO DE APLICAÇÃO'!$A$4:$B$1013,2,0)</f>
        <v>#N/A</v>
      </c>
      <c r="G1242" s="71"/>
      <c r="H1242" s="130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73"/>
      <c r="J1242" s="74"/>
      <c r="K1242" s="78"/>
    </row>
    <row r="1243" spans="1:11" s="131" customFormat="1" ht="41.25" customHeight="1" thickBot="1">
      <c r="A1243" s="68"/>
      <c r="B1243" s="77"/>
      <c r="C1243" s="76"/>
      <c r="D1243" s="69" t="e">
        <f>VLOOKUP($C1242:$C$4969,$C$27:$D$4969,2,0)</f>
        <v>#N/A</v>
      </c>
      <c r="E1243" s="79"/>
      <c r="F1243" s="70" t="e">
        <f>VLOOKUP($E1243:$E$4969,'PLANO DE APLICAÇÃO'!$A$4:$B$1013,2,0)</f>
        <v>#N/A</v>
      </c>
      <c r="G1243" s="71"/>
      <c r="H1243" s="130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73"/>
      <c r="J1243" s="74"/>
      <c r="K1243" s="78"/>
    </row>
    <row r="1244" spans="1:11" s="131" customFormat="1" ht="41.25" customHeight="1" thickBot="1">
      <c r="A1244" s="68"/>
      <c r="B1244" s="77"/>
      <c r="C1244" s="76"/>
      <c r="D1244" s="69" t="e">
        <f>VLOOKUP($C1243:$C$4969,$C$27:$D$4969,2,0)</f>
        <v>#N/A</v>
      </c>
      <c r="E1244" s="79"/>
      <c r="F1244" s="70" t="e">
        <f>VLOOKUP($E1244:$E$4969,'PLANO DE APLICAÇÃO'!$A$4:$B$1013,2,0)</f>
        <v>#N/A</v>
      </c>
      <c r="G1244" s="71"/>
      <c r="H1244" s="130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73"/>
      <c r="J1244" s="74"/>
      <c r="K1244" s="78"/>
    </row>
    <row r="1245" spans="1:11" s="131" customFormat="1" ht="41.25" customHeight="1" thickBot="1">
      <c r="A1245" s="68"/>
      <c r="B1245" s="77"/>
      <c r="C1245" s="76"/>
      <c r="D1245" s="69" t="e">
        <f>VLOOKUP($C1244:$C$4969,$C$27:$D$4969,2,0)</f>
        <v>#N/A</v>
      </c>
      <c r="E1245" s="79"/>
      <c r="F1245" s="70" t="e">
        <f>VLOOKUP($E1245:$E$4969,'PLANO DE APLICAÇÃO'!$A$4:$B$1013,2,0)</f>
        <v>#N/A</v>
      </c>
      <c r="G1245" s="71"/>
      <c r="H1245" s="130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73"/>
      <c r="J1245" s="74"/>
      <c r="K1245" s="78"/>
    </row>
    <row r="1246" spans="1:11" s="131" customFormat="1" ht="41.25" customHeight="1" thickBot="1">
      <c r="A1246" s="68"/>
      <c r="B1246" s="77"/>
      <c r="C1246" s="76"/>
      <c r="D1246" s="69" t="e">
        <f>VLOOKUP($C1245:$C$4969,$C$27:$D$4969,2,0)</f>
        <v>#N/A</v>
      </c>
      <c r="E1246" s="79"/>
      <c r="F1246" s="70" t="e">
        <f>VLOOKUP($E1246:$E$4969,'PLANO DE APLICAÇÃO'!$A$4:$B$1013,2,0)</f>
        <v>#N/A</v>
      </c>
      <c r="G1246" s="71"/>
      <c r="H1246" s="130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73"/>
      <c r="J1246" s="74"/>
      <c r="K1246" s="78"/>
    </row>
    <row r="1247" spans="1:11" s="131" customFormat="1" ht="41.25" customHeight="1" thickBot="1">
      <c r="A1247" s="68"/>
      <c r="B1247" s="77"/>
      <c r="C1247" s="76"/>
      <c r="D1247" s="69" t="e">
        <f>VLOOKUP($C1246:$C$4969,$C$27:$D$4969,2,0)</f>
        <v>#N/A</v>
      </c>
      <c r="E1247" s="79"/>
      <c r="F1247" s="70" t="e">
        <f>VLOOKUP($E1247:$E$4969,'PLANO DE APLICAÇÃO'!$A$4:$B$1013,2,0)</f>
        <v>#N/A</v>
      </c>
      <c r="G1247" s="71"/>
      <c r="H1247" s="130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73"/>
      <c r="J1247" s="74"/>
      <c r="K1247" s="78"/>
    </row>
    <row r="1248" spans="1:11" s="131" customFormat="1" ht="41.25" customHeight="1" thickBot="1">
      <c r="A1248" s="68"/>
      <c r="B1248" s="77"/>
      <c r="C1248" s="76"/>
      <c r="D1248" s="69" t="e">
        <f>VLOOKUP($C1247:$C$4969,$C$27:$D$4969,2,0)</f>
        <v>#N/A</v>
      </c>
      <c r="E1248" s="79"/>
      <c r="F1248" s="70" t="e">
        <f>VLOOKUP($E1248:$E$4969,'PLANO DE APLICAÇÃO'!$A$4:$B$1013,2,0)</f>
        <v>#N/A</v>
      </c>
      <c r="G1248" s="71"/>
      <c r="H1248" s="130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73"/>
      <c r="J1248" s="74"/>
      <c r="K1248" s="78"/>
    </row>
    <row r="1249" spans="1:11" s="131" customFormat="1" ht="41.25" customHeight="1" thickBot="1">
      <c r="A1249" s="68"/>
      <c r="B1249" s="77"/>
      <c r="C1249" s="76"/>
      <c r="D1249" s="69" t="e">
        <f>VLOOKUP($C1248:$C$4969,$C$27:$D$4969,2,0)</f>
        <v>#N/A</v>
      </c>
      <c r="E1249" s="79"/>
      <c r="F1249" s="70" t="e">
        <f>VLOOKUP($E1249:$E$4969,'PLANO DE APLICAÇÃO'!$A$4:$B$1013,2,0)</f>
        <v>#N/A</v>
      </c>
      <c r="G1249" s="71"/>
      <c r="H1249" s="130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73"/>
      <c r="J1249" s="74"/>
      <c r="K1249" s="78"/>
    </row>
    <row r="1250" spans="1:11" s="131" customFormat="1" ht="41.25" customHeight="1" thickBot="1">
      <c r="A1250" s="68"/>
      <c r="B1250" s="77"/>
      <c r="C1250" s="76"/>
      <c r="D1250" s="69" t="e">
        <f>VLOOKUP($C1249:$C$4969,$C$27:$D$4969,2,0)</f>
        <v>#N/A</v>
      </c>
      <c r="E1250" s="79"/>
      <c r="F1250" s="70" t="e">
        <f>VLOOKUP($E1250:$E$4969,'PLANO DE APLICAÇÃO'!$A$4:$B$1013,2,0)</f>
        <v>#N/A</v>
      </c>
      <c r="G1250" s="71"/>
      <c r="H1250" s="130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73"/>
      <c r="J1250" s="74"/>
      <c r="K1250" s="78"/>
    </row>
    <row r="1251" spans="1:11" s="131" customFormat="1" ht="41.25" customHeight="1" thickBot="1">
      <c r="A1251" s="68"/>
      <c r="B1251" s="77"/>
      <c r="C1251" s="76"/>
      <c r="D1251" s="69" t="e">
        <f>VLOOKUP($C1250:$C$4969,$C$27:$D$4969,2,0)</f>
        <v>#N/A</v>
      </c>
      <c r="E1251" s="79"/>
      <c r="F1251" s="70" t="e">
        <f>VLOOKUP($E1251:$E$4969,'PLANO DE APLICAÇÃO'!$A$4:$B$1013,2,0)</f>
        <v>#N/A</v>
      </c>
      <c r="G1251" s="71"/>
      <c r="H1251" s="130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73"/>
      <c r="J1251" s="74"/>
      <c r="K1251" s="78"/>
    </row>
    <row r="1252" spans="1:11" s="131" customFormat="1" ht="41.25" customHeight="1" thickBot="1">
      <c r="A1252" s="68"/>
      <c r="B1252" s="77"/>
      <c r="C1252" s="76"/>
      <c r="D1252" s="69" t="e">
        <f>VLOOKUP($C1251:$C$4969,$C$27:$D$4969,2,0)</f>
        <v>#N/A</v>
      </c>
      <c r="E1252" s="79"/>
      <c r="F1252" s="70" t="e">
        <f>VLOOKUP($E1252:$E$4969,'PLANO DE APLICAÇÃO'!$A$4:$B$1013,2,0)</f>
        <v>#N/A</v>
      </c>
      <c r="G1252" s="71"/>
      <c r="H1252" s="130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73"/>
      <c r="J1252" s="74"/>
      <c r="K1252" s="78"/>
    </row>
    <row r="1253" spans="1:11" s="131" customFormat="1" ht="41.25" customHeight="1" thickBot="1">
      <c r="A1253" s="68"/>
      <c r="B1253" s="77"/>
      <c r="C1253" s="76"/>
      <c r="D1253" s="69" t="e">
        <f>VLOOKUP($C1252:$C$4969,$C$27:$D$4969,2,0)</f>
        <v>#N/A</v>
      </c>
      <c r="E1253" s="79"/>
      <c r="F1253" s="70" t="e">
        <f>VLOOKUP($E1253:$E$4969,'PLANO DE APLICAÇÃO'!$A$4:$B$1013,2,0)</f>
        <v>#N/A</v>
      </c>
      <c r="G1253" s="71"/>
      <c r="H1253" s="130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73"/>
      <c r="J1253" s="74"/>
      <c r="K1253" s="78"/>
    </row>
    <row r="1254" spans="1:11" s="131" customFormat="1" ht="41.25" customHeight="1" thickBot="1">
      <c r="A1254" s="68"/>
      <c r="B1254" s="77"/>
      <c r="C1254" s="76"/>
      <c r="D1254" s="69" t="e">
        <f>VLOOKUP($C1253:$C$4969,$C$27:$D$4969,2,0)</f>
        <v>#N/A</v>
      </c>
      <c r="E1254" s="79"/>
      <c r="F1254" s="70" t="e">
        <f>VLOOKUP($E1254:$E$4969,'PLANO DE APLICAÇÃO'!$A$4:$B$1013,2,0)</f>
        <v>#N/A</v>
      </c>
      <c r="G1254" s="71"/>
      <c r="H1254" s="130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73"/>
      <c r="J1254" s="74"/>
      <c r="K1254" s="78"/>
    </row>
    <row r="1255" spans="1:11" s="131" customFormat="1" ht="41.25" customHeight="1" thickBot="1">
      <c r="A1255" s="68"/>
      <c r="B1255" s="77"/>
      <c r="C1255" s="76"/>
      <c r="D1255" s="69" t="e">
        <f>VLOOKUP($C1254:$C$4969,$C$27:$D$4969,2,0)</f>
        <v>#N/A</v>
      </c>
      <c r="E1255" s="79"/>
      <c r="F1255" s="70" t="e">
        <f>VLOOKUP($E1255:$E$4969,'PLANO DE APLICAÇÃO'!$A$4:$B$1013,2,0)</f>
        <v>#N/A</v>
      </c>
      <c r="G1255" s="71"/>
      <c r="H1255" s="130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73"/>
      <c r="J1255" s="74"/>
      <c r="K1255" s="78"/>
    </row>
    <row r="1256" spans="1:11" s="131" customFormat="1" ht="41.25" customHeight="1" thickBot="1">
      <c r="A1256" s="68"/>
      <c r="B1256" s="77"/>
      <c r="C1256" s="76"/>
      <c r="D1256" s="69" t="e">
        <f>VLOOKUP($C1255:$C$4969,$C$27:$D$4969,2,0)</f>
        <v>#N/A</v>
      </c>
      <c r="E1256" s="79"/>
      <c r="F1256" s="70" t="e">
        <f>VLOOKUP($E1256:$E$4969,'PLANO DE APLICAÇÃO'!$A$4:$B$1013,2,0)</f>
        <v>#N/A</v>
      </c>
      <c r="G1256" s="71"/>
      <c r="H1256" s="130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73"/>
      <c r="J1256" s="74"/>
      <c r="K1256" s="78"/>
    </row>
    <row r="1257" spans="1:11" s="131" customFormat="1" ht="41.25" customHeight="1" thickBot="1">
      <c r="A1257" s="68"/>
      <c r="B1257" s="77"/>
      <c r="C1257" s="76"/>
      <c r="D1257" s="69" t="e">
        <f>VLOOKUP($C1256:$C$4969,$C$27:$D$4969,2,0)</f>
        <v>#N/A</v>
      </c>
      <c r="E1257" s="79"/>
      <c r="F1257" s="70" t="e">
        <f>VLOOKUP($E1257:$E$4969,'PLANO DE APLICAÇÃO'!$A$4:$B$1013,2,0)</f>
        <v>#N/A</v>
      </c>
      <c r="G1257" s="71"/>
      <c r="H1257" s="130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73"/>
      <c r="J1257" s="74"/>
      <c r="K1257" s="78"/>
    </row>
    <row r="1258" spans="1:11" s="131" customFormat="1" ht="41.25" customHeight="1" thickBot="1">
      <c r="A1258" s="68"/>
      <c r="B1258" s="77"/>
      <c r="C1258" s="76"/>
      <c r="D1258" s="69" t="e">
        <f>VLOOKUP($C1257:$C$4969,$C$27:$D$4969,2,0)</f>
        <v>#N/A</v>
      </c>
      <c r="E1258" s="79"/>
      <c r="F1258" s="70" t="e">
        <f>VLOOKUP($E1258:$E$4969,'PLANO DE APLICAÇÃO'!$A$4:$B$1013,2,0)</f>
        <v>#N/A</v>
      </c>
      <c r="G1258" s="71"/>
      <c r="H1258" s="130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73"/>
      <c r="J1258" s="74"/>
      <c r="K1258" s="78"/>
    </row>
    <row r="1259" spans="1:11" s="131" customFormat="1" ht="41.25" customHeight="1" thickBot="1">
      <c r="A1259" s="68"/>
      <c r="B1259" s="77"/>
      <c r="C1259" s="76"/>
      <c r="D1259" s="69" t="e">
        <f>VLOOKUP($C1258:$C$4969,$C$27:$D$4969,2,0)</f>
        <v>#N/A</v>
      </c>
      <c r="E1259" s="79"/>
      <c r="F1259" s="70" t="e">
        <f>VLOOKUP($E1259:$E$4969,'PLANO DE APLICAÇÃO'!$A$4:$B$1013,2,0)</f>
        <v>#N/A</v>
      </c>
      <c r="G1259" s="71"/>
      <c r="H1259" s="130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73"/>
      <c r="J1259" s="74"/>
      <c r="K1259" s="78"/>
    </row>
    <row r="1260" spans="1:11" s="131" customFormat="1" ht="41.25" customHeight="1" thickBot="1">
      <c r="A1260" s="68"/>
      <c r="B1260" s="77"/>
      <c r="C1260" s="76"/>
      <c r="D1260" s="69" t="e">
        <f>VLOOKUP($C1259:$C$4969,$C$27:$D$4969,2,0)</f>
        <v>#N/A</v>
      </c>
      <c r="E1260" s="79"/>
      <c r="F1260" s="70" t="e">
        <f>VLOOKUP($E1260:$E$4969,'PLANO DE APLICAÇÃO'!$A$4:$B$1013,2,0)</f>
        <v>#N/A</v>
      </c>
      <c r="G1260" s="71"/>
      <c r="H1260" s="130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73"/>
      <c r="J1260" s="74"/>
      <c r="K1260" s="78"/>
    </row>
    <row r="1261" spans="1:11" s="131" customFormat="1" ht="41.25" customHeight="1" thickBot="1">
      <c r="A1261" s="68"/>
      <c r="B1261" s="77"/>
      <c r="C1261" s="76"/>
      <c r="D1261" s="69" t="e">
        <f>VLOOKUP($C1260:$C$4969,$C$27:$D$4969,2,0)</f>
        <v>#N/A</v>
      </c>
      <c r="E1261" s="79"/>
      <c r="F1261" s="70" t="e">
        <f>VLOOKUP($E1261:$E$4969,'PLANO DE APLICAÇÃO'!$A$4:$B$1013,2,0)</f>
        <v>#N/A</v>
      </c>
      <c r="G1261" s="71"/>
      <c r="H1261" s="130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73"/>
      <c r="J1261" s="74"/>
      <c r="K1261" s="78"/>
    </row>
    <row r="1262" spans="1:11" s="131" customFormat="1" ht="41.25" customHeight="1" thickBot="1">
      <c r="A1262" s="68"/>
      <c r="B1262" s="77"/>
      <c r="C1262" s="76"/>
      <c r="D1262" s="69" t="e">
        <f>VLOOKUP($C1261:$C$4969,$C$27:$D$4969,2,0)</f>
        <v>#N/A</v>
      </c>
      <c r="E1262" s="79"/>
      <c r="F1262" s="70" t="e">
        <f>VLOOKUP($E1262:$E$4969,'PLANO DE APLICAÇÃO'!$A$4:$B$1013,2,0)</f>
        <v>#N/A</v>
      </c>
      <c r="G1262" s="71"/>
      <c r="H1262" s="130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73"/>
      <c r="J1262" s="74"/>
      <c r="K1262" s="78"/>
    </row>
    <row r="1263" spans="1:11" s="131" customFormat="1" ht="41.25" customHeight="1" thickBot="1">
      <c r="A1263" s="68"/>
      <c r="B1263" s="77"/>
      <c r="C1263" s="76"/>
      <c r="D1263" s="69" t="e">
        <f>VLOOKUP($C1262:$C$4969,$C$27:$D$4969,2,0)</f>
        <v>#N/A</v>
      </c>
      <c r="E1263" s="79"/>
      <c r="F1263" s="70" t="e">
        <f>VLOOKUP($E1263:$E$4969,'PLANO DE APLICAÇÃO'!$A$4:$B$1013,2,0)</f>
        <v>#N/A</v>
      </c>
      <c r="G1263" s="71"/>
      <c r="H1263" s="130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73"/>
      <c r="J1263" s="74"/>
      <c r="K1263" s="78"/>
    </row>
    <row r="1264" spans="1:11" s="131" customFormat="1" ht="41.25" customHeight="1" thickBot="1">
      <c r="A1264" s="68"/>
      <c r="B1264" s="77"/>
      <c r="C1264" s="76"/>
      <c r="D1264" s="69" t="e">
        <f>VLOOKUP($C1263:$C$4969,$C$27:$D$4969,2,0)</f>
        <v>#N/A</v>
      </c>
      <c r="E1264" s="79"/>
      <c r="F1264" s="70" t="e">
        <f>VLOOKUP($E1264:$E$4969,'PLANO DE APLICAÇÃO'!$A$4:$B$1013,2,0)</f>
        <v>#N/A</v>
      </c>
      <c r="G1264" s="71"/>
      <c r="H1264" s="130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73"/>
      <c r="J1264" s="74"/>
      <c r="K1264" s="78"/>
    </row>
    <row r="1265" spans="1:11" s="131" customFormat="1" ht="41.25" customHeight="1" thickBot="1">
      <c r="A1265" s="68"/>
      <c r="B1265" s="77"/>
      <c r="C1265" s="76"/>
      <c r="D1265" s="69" t="e">
        <f>VLOOKUP($C1264:$C$4969,$C$27:$D$4969,2,0)</f>
        <v>#N/A</v>
      </c>
      <c r="E1265" s="79"/>
      <c r="F1265" s="70" t="e">
        <f>VLOOKUP($E1265:$E$4969,'PLANO DE APLICAÇÃO'!$A$4:$B$1013,2,0)</f>
        <v>#N/A</v>
      </c>
      <c r="G1265" s="71"/>
      <c r="H1265" s="130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73"/>
      <c r="J1265" s="74"/>
      <c r="K1265" s="78"/>
    </row>
    <row r="1266" spans="1:11" s="131" customFormat="1" ht="41.25" customHeight="1" thickBot="1">
      <c r="A1266" s="68"/>
      <c r="B1266" s="77"/>
      <c r="C1266" s="76"/>
      <c r="D1266" s="69" t="e">
        <f>VLOOKUP($C1265:$C$4969,$C$27:$D$4969,2,0)</f>
        <v>#N/A</v>
      </c>
      <c r="E1266" s="79"/>
      <c r="F1266" s="70" t="e">
        <f>VLOOKUP($E1266:$E$4969,'PLANO DE APLICAÇÃO'!$A$4:$B$1013,2,0)</f>
        <v>#N/A</v>
      </c>
      <c r="G1266" s="71"/>
      <c r="H1266" s="130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73"/>
      <c r="J1266" s="74"/>
      <c r="K1266" s="78"/>
    </row>
    <row r="1267" spans="1:11" s="131" customFormat="1" ht="41.25" customHeight="1" thickBot="1">
      <c r="A1267" s="68"/>
      <c r="B1267" s="77"/>
      <c r="C1267" s="76"/>
      <c r="D1267" s="69" t="e">
        <f>VLOOKUP($C1266:$C$4969,$C$27:$D$4969,2,0)</f>
        <v>#N/A</v>
      </c>
      <c r="E1267" s="79"/>
      <c r="F1267" s="70" t="e">
        <f>VLOOKUP($E1267:$E$4969,'PLANO DE APLICAÇÃO'!$A$4:$B$1013,2,0)</f>
        <v>#N/A</v>
      </c>
      <c r="G1267" s="71"/>
      <c r="H1267" s="130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73"/>
      <c r="J1267" s="74"/>
      <c r="K1267" s="78"/>
    </row>
    <row r="1268" spans="1:11" s="131" customFormat="1" ht="41.25" customHeight="1" thickBot="1">
      <c r="A1268" s="68"/>
      <c r="B1268" s="77"/>
      <c r="C1268" s="76"/>
      <c r="D1268" s="69" t="e">
        <f>VLOOKUP($C1267:$C$4969,$C$27:$D$4969,2,0)</f>
        <v>#N/A</v>
      </c>
      <c r="E1268" s="79"/>
      <c r="F1268" s="70" t="e">
        <f>VLOOKUP($E1268:$E$4969,'PLANO DE APLICAÇÃO'!$A$4:$B$1013,2,0)</f>
        <v>#N/A</v>
      </c>
      <c r="G1268" s="71"/>
      <c r="H1268" s="130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73"/>
      <c r="J1268" s="74"/>
      <c r="K1268" s="78"/>
    </row>
    <row r="1269" spans="1:11" s="131" customFormat="1" ht="41.25" customHeight="1" thickBot="1">
      <c r="A1269" s="68"/>
      <c r="B1269" s="77"/>
      <c r="C1269" s="76"/>
      <c r="D1269" s="69" t="e">
        <f>VLOOKUP($C1268:$C$4969,$C$27:$D$4969,2,0)</f>
        <v>#N/A</v>
      </c>
      <c r="E1269" s="79"/>
      <c r="F1269" s="70" t="e">
        <f>VLOOKUP($E1269:$E$4969,'PLANO DE APLICAÇÃO'!$A$4:$B$1013,2,0)</f>
        <v>#N/A</v>
      </c>
      <c r="G1269" s="71"/>
      <c r="H1269" s="130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73"/>
      <c r="J1269" s="74"/>
      <c r="K1269" s="78"/>
    </row>
    <row r="1270" spans="1:11" s="131" customFormat="1" ht="41.25" customHeight="1" thickBot="1">
      <c r="A1270" s="68"/>
      <c r="B1270" s="77"/>
      <c r="C1270" s="76"/>
      <c r="D1270" s="69" t="e">
        <f>VLOOKUP($C1269:$C$4969,$C$27:$D$4969,2,0)</f>
        <v>#N/A</v>
      </c>
      <c r="E1270" s="79"/>
      <c r="F1270" s="70" t="e">
        <f>VLOOKUP($E1270:$E$4969,'PLANO DE APLICAÇÃO'!$A$4:$B$1013,2,0)</f>
        <v>#N/A</v>
      </c>
      <c r="G1270" s="71"/>
      <c r="H1270" s="130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73"/>
      <c r="J1270" s="74"/>
      <c r="K1270" s="78"/>
    </row>
    <row r="1271" spans="1:11" s="131" customFormat="1" ht="41.25" customHeight="1" thickBot="1">
      <c r="A1271" s="68"/>
      <c r="B1271" s="77"/>
      <c r="C1271" s="76"/>
      <c r="D1271" s="69" t="e">
        <f>VLOOKUP($C1270:$C$4969,$C$27:$D$4969,2,0)</f>
        <v>#N/A</v>
      </c>
      <c r="E1271" s="79"/>
      <c r="F1271" s="70" t="e">
        <f>VLOOKUP($E1271:$E$4969,'PLANO DE APLICAÇÃO'!$A$4:$B$1013,2,0)</f>
        <v>#N/A</v>
      </c>
      <c r="G1271" s="71"/>
      <c r="H1271" s="130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73"/>
      <c r="J1271" s="74"/>
      <c r="K1271" s="78"/>
    </row>
    <row r="1272" spans="1:11" s="131" customFormat="1" ht="41.25" customHeight="1" thickBot="1">
      <c r="A1272" s="68"/>
      <c r="B1272" s="77"/>
      <c r="C1272" s="76"/>
      <c r="D1272" s="69" t="e">
        <f>VLOOKUP($C1271:$C$4969,$C$27:$D$4969,2,0)</f>
        <v>#N/A</v>
      </c>
      <c r="E1272" s="79"/>
      <c r="F1272" s="70" t="e">
        <f>VLOOKUP($E1272:$E$4969,'PLANO DE APLICAÇÃO'!$A$4:$B$1013,2,0)</f>
        <v>#N/A</v>
      </c>
      <c r="G1272" s="71"/>
      <c r="H1272" s="130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73"/>
      <c r="J1272" s="74"/>
      <c r="K1272" s="78"/>
    </row>
    <row r="1273" spans="1:11" s="131" customFormat="1" ht="41.25" customHeight="1" thickBot="1">
      <c r="A1273" s="68"/>
      <c r="B1273" s="77"/>
      <c r="C1273" s="76"/>
      <c r="D1273" s="69" t="e">
        <f>VLOOKUP($C1272:$C$4969,$C$27:$D$4969,2,0)</f>
        <v>#N/A</v>
      </c>
      <c r="E1273" s="79"/>
      <c r="F1273" s="70" t="e">
        <f>VLOOKUP($E1273:$E$4969,'PLANO DE APLICAÇÃO'!$A$4:$B$1013,2,0)</f>
        <v>#N/A</v>
      </c>
      <c r="G1273" s="71"/>
      <c r="H1273" s="130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73"/>
      <c r="J1273" s="74"/>
      <c r="K1273" s="78"/>
    </row>
    <row r="1274" spans="1:11" s="131" customFormat="1" ht="41.25" customHeight="1" thickBot="1">
      <c r="A1274" s="68"/>
      <c r="B1274" s="77"/>
      <c r="C1274" s="76"/>
      <c r="D1274" s="69" t="e">
        <f>VLOOKUP($C1273:$C$4969,$C$27:$D$4969,2,0)</f>
        <v>#N/A</v>
      </c>
      <c r="E1274" s="79"/>
      <c r="F1274" s="70" t="e">
        <f>VLOOKUP($E1274:$E$4969,'PLANO DE APLICAÇÃO'!$A$4:$B$1013,2,0)</f>
        <v>#N/A</v>
      </c>
      <c r="G1274" s="71"/>
      <c r="H1274" s="130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73"/>
      <c r="J1274" s="74"/>
      <c r="K1274" s="78"/>
    </row>
    <row r="1275" spans="1:11" s="131" customFormat="1" ht="41.25" customHeight="1" thickBot="1">
      <c r="A1275" s="68"/>
      <c r="B1275" s="77"/>
      <c r="C1275" s="76"/>
      <c r="D1275" s="69" t="e">
        <f>VLOOKUP($C1274:$C$4969,$C$27:$D$4969,2,0)</f>
        <v>#N/A</v>
      </c>
      <c r="E1275" s="79"/>
      <c r="F1275" s="70" t="e">
        <f>VLOOKUP($E1275:$E$4969,'PLANO DE APLICAÇÃO'!$A$4:$B$1013,2,0)</f>
        <v>#N/A</v>
      </c>
      <c r="G1275" s="71"/>
      <c r="H1275" s="130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73"/>
      <c r="J1275" s="74"/>
      <c r="K1275" s="78"/>
    </row>
    <row r="1276" spans="1:11" s="131" customFormat="1" ht="41.25" customHeight="1" thickBot="1">
      <c r="A1276" s="68"/>
      <c r="B1276" s="77"/>
      <c r="C1276" s="76"/>
      <c r="D1276" s="69" t="e">
        <f>VLOOKUP($C1275:$C$4969,$C$27:$D$4969,2,0)</f>
        <v>#N/A</v>
      </c>
      <c r="E1276" s="79"/>
      <c r="F1276" s="70" t="e">
        <f>VLOOKUP($E1276:$E$4969,'PLANO DE APLICAÇÃO'!$A$4:$B$1013,2,0)</f>
        <v>#N/A</v>
      </c>
      <c r="G1276" s="71"/>
      <c r="H1276" s="130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73"/>
      <c r="J1276" s="74"/>
      <c r="K1276" s="78"/>
    </row>
    <row r="1277" spans="1:11" s="131" customFormat="1" ht="41.25" customHeight="1" thickBot="1">
      <c r="A1277" s="68"/>
      <c r="B1277" s="77"/>
      <c r="C1277" s="76"/>
      <c r="D1277" s="69" t="e">
        <f>VLOOKUP($C1276:$C$4969,$C$27:$D$4969,2,0)</f>
        <v>#N/A</v>
      </c>
      <c r="E1277" s="79"/>
      <c r="F1277" s="70" t="e">
        <f>VLOOKUP($E1277:$E$4969,'PLANO DE APLICAÇÃO'!$A$4:$B$1013,2,0)</f>
        <v>#N/A</v>
      </c>
      <c r="G1277" s="71"/>
      <c r="H1277" s="130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73"/>
      <c r="J1277" s="74"/>
      <c r="K1277" s="78"/>
    </row>
    <row r="1278" spans="1:11" s="131" customFormat="1" ht="41.25" customHeight="1" thickBot="1">
      <c r="A1278" s="68"/>
      <c r="B1278" s="77"/>
      <c r="C1278" s="76"/>
      <c r="D1278" s="69" t="e">
        <f>VLOOKUP($C1277:$C$4969,$C$27:$D$4969,2,0)</f>
        <v>#N/A</v>
      </c>
      <c r="E1278" s="79"/>
      <c r="F1278" s="70" t="e">
        <f>VLOOKUP($E1278:$E$4969,'PLANO DE APLICAÇÃO'!$A$4:$B$1013,2,0)</f>
        <v>#N/A</v>
      </c>
      <c r="G1278" s="71"/>
      <c r="H1278" s="130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73"/>
      <c r="J1278" s="74"/>
      <c r="K1278" s="78"/>
    </row>
    <row r="1279" spans="1:11" s="131" customFormat="1" ht="41.25" customHeight="1" thickBot="1">
      <c r="A1279" s="68"/>
      <c r="B1279" s="77"/>
      <c r="C1279" s="76"/>
      <c r="D1279" s="69" t="e">
        <f>VLOOKUP($C1278:$C$4969,$C$27:$D$4969,2,0)</f>
        <v>#N/A</v>
      </c>
      <c r="E1279" s="79"/>
      <c r="F1279" s="70" t="e">
        <f>VLOOKUP($E1279:$E$4969,'PLANO DE APLICAÇÃO'!$A$4:$B$1013,2,0)</f>
        <v>#N/A</v>
      </c>
      <c r="G1279" s="71"/>
      <c r="H1279" s="130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73"/>
      <c r="J1279" s="74"/>
      <c r="K1279" s="78"/>
    </row>
    <row r="1280" spans="1:11" s="131" customFormat="1" ht="41.25" customHeight="1" thickBot="1">
      <c r="A1280" s="68"/>
      <c r="B1280" s="77"/>
      <c r="C1280" s="76"/>
      <c r="D1280" s="69" t="e">
        <f>VLOOKUP($C1279:$C$4969,$C$27:$D$4969,2,0)</f>
        <v>#N/A</v>
      </c>
      <c r="E1280" s="79"/>
      <c r="F1280" s="70" t="e">
        <f>VLOOKUP($E1280:$E$4969,'PLANO DE APLICAÇÃO'!$A$4:$B$1013,2,0)</f>
        <v>#N/A</v>
      </c>
      <c r="G1280" s="71"/>
      <c r="H1280" s="130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73"/>
      <c r="J1280" s="74"/>
      <c r="K1280" s="78"/>
    </row>
    <row r="1281" spans="1:11" s="131" customFormat="1" ht="41.25" customHeight="1" thickBot="1">
      <c r="A1281" s="68"/>
      <c r="B1281" s="77"/>
      <c r="C1281" s="76"/>
      <c r="D1281" s="69" t="e">
        <f>VLOOKUP($C1280:$C$4969,$C$27:$D$4969,2,0)</f>
        <v>#N/A</v>
      </c>
      <c r="E1281" s="79"/>
      <c r="F1281" s="70" t="e">
        <f>VLOOKUP($E1281:$E$4969,'PLANO DE APLICAÇÃO'!$A$4:$B$1013,2,0)</f>
        <v>#N/A</v>
      </c>
      <c r="G1281" s="71"/>
      <c r="H1281" s="130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73"/>
      <c r="J1281" s="74"/>
      <c r="K1281" s="78"/>
    </row>
    <row r="1282" spans="1:11" s="131" customFormat="1" ht="41.25" customHeight="1" thickBot="1">
      <c r="A1282" s="68"/>
      <c r="B1282" s="77"/>
      <c r="C1282" s="76"/>
      <c r="D1282" s="69" t="e">
        <f>VLOOKUP($C1281:$C$4969,$C$27:$D$4969,2,0)</f>
        <v>#N/A</v>
      </c>
      <c r="E1282" s="79"/>
      <c r="F1282" s="70" t="e">
        <f>VLOOKUP($E1282:$E$4969,'PLANO DE APLICAÇÃO'!$A$4:$B$1013,2,0)</f>
        <v>#N/A</v>
      </c>
      <c r="G1282" s="71"/>
      <c r="H1282" s="130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73"/>
      <c r="J1282" s="74"/>
      <c r="K1282" s="78"/>
    </row>
    <row r="1283" spans="1:11" s="131" customFormat="1" ht="41.25" customHeight="1" thickBot="1">
      <c r="A1283" s="68"/>
      <c r="B1283" s="77"/>
      <c r="C1283" s="76"/>
      <c r="D1283" s="69" t="e">
        <f>VLOOKUP($C1282:$C$4969,$C$27:$D$4969,2,0)</f>
        <v>#N/A</v>
      </c>
      <c r="E1283" s="79"/>
      <c r="F1283" s="70" t="e">
        <f>VLOOKUP($E1283:$E$4969,'PLANO DE APLICAÇÃO'!$A$4:$B$1013,2,0)</f>
        <v>#N/A</v>
      </c>
      <c r="G1283" s="71"/>
      <c r="H1283" s="130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73"/>
      <c r="J1283" s="74"/>
      <c r="K1283" s="78"/>
    </row>
    <row r="1284" spans="1:11" s="131" customFormat="1" ht="41.25" customHeight="1" thickBot="1">
      <c r="A1284" s="68"/>
      <c r="B1284" s="77"/>
      <c r="C1284" s="76"/>
      <c r="D1284" s="69" t="e">
        <f>VLOOKUP($C1283:$C$4969,$C$27:$D$4969,2,0)</f>
        <v>#N/A</v>
      </c>
      <c r="E1284" s="79"/>
      <c r="F1284" s="70" t="e">
        <f>VLOOKUP($E1284:$E$4969,'PLANO DE APLICAÇÃO'!$A$4:$B$1013,2,0)</f>
        <v>#N/A</v>
      </c>
      <c r="G1284" s="71"/>
      <c r="H1284" s="130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73"/>
      <c r="J1284" s="74"/>
      <c r="K1284" s="78"/>
    </row>
    <row r="1285" spans="1:11" s="131" customFormat="1" ht="41.25" customHeight="1" thickBot="1">
      <c r="A1285" s="68"/>
      <c r="B1285" s="77"/>
      <c r="C1285" s="76"/>
      <c r="D1285" s="69" t="e">
        <f>VLOOKUP($C1284:$C$4969,$C$27:$D$4969,2,0)</f>
        <v>#N/A</v>
      </c>
      <c r="E1285" s="79"/>
      <c r="F1285" s="70" t="e">
        <f>VLOOKUP($E1285:$E$4969,'PLANO DE APLICAÇÃO'!$A$4:$B$1013,2,0)</f>
        <v>#N/A</v>
      </c>
      <c r="G1285" s="71"/>
      <c r="H1285" s="130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73"/>
      <c r="J1285" s="74"/>
      <c r="K1285" s="78"/>
    </row>
    <row r="1286" spans="1:11" s="131" customFormat="1" ht="41.25" customHeight="1" thickBot="1">
      <c r="A1286" s="68"/>
      <c r="B1286" s="77"/>
      <c r="C1286" s="76"/>
      <c r="D1286" s="69" t="e">
        <f>VLOOKUP($C1285:$C$4969,$C$27:$D$4969,2,0)</f>
        <v>#N/A</v>
      </c>
      <c r="E1286" s="79"/>
      <c r="F1286" s="70" t="e">
        <f>VLOOKUP($E1286:$E$4969,'PLANO DE APLICAÇÃO'!$A$4:$B$1013,2,0)</f>
        <v>#N/A</v>
      </c>
      <c r="G1286" s="71"/>
      <c r="H1286" s="130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73"/>
      <c r="J1286" s="74"/>
      <c r="K1286" s="78"/>
    </row>
    <row r="1287" spans="1:11" s="131" customFormat="1" ht="41.25" customHeight="1" thickBot="1">
      <c r="A1287" s="68"/>
      <c r="B1287" s="77"/>
      <c r="C1287" s="76"/>
      <c r="D1287" s="69" t="e">
        <f>VLOOKUP($C1286:$C$4969,$C$27:$D$4969,2,0)</f>
        <v>#N/A</v>
      </c>
      <c r="E1287" s="79"/>
      <c r="F1287" s="70" t="e">
        <f>VLOOKUP($E1287:$E$4969,'PLANO DE APLICAÇÃO'!$A$4:$B$1013,2,0)</f>
        <v>#N/A</v>
      </c>
      <c r="G1287" s="71"/>
      <c r="H1287" s="130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73"/>
      <c r="J1287" s="74"/>
      <c r="K1287" s="78"/>
    </row>
    <row r="1288" spans="1:11" s="131" customFormat="1" ht="41.25" customHeight="1" thickBot="1">
      <c r="A1288" s="68"/>
      <c r="B1288" s="77"/>
      <c r="C1288" s="76"/>
      <c r="D1288" s="69" t="e">
        <f>VLOOKUP($C1287:$C$4969,$C$27:$D$4969,2,0)</f>
        <v>#N/A</v>
      </c>
      <c r="E1288" s="79"/>
      <c r="F1288" s="70" t="e">
        <f>VLOOKUP($E1288:$E$4969,'PLANO DE APLICAÇÃO'!$A$4:$B$1013,2,0)</f>
        <v>#N/A</v>
      </c>
      <c r="G1288" s="71"/>
      <c r="H1288" s="130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73"/>
      <c r="J1288" s="74"/>
      <c r="K1288" s="78"/>
    </row>
    <row r="1289" spans="1:11" s="131" customFormat="1" ht="41.25" customHeight="1" thickBot="1">
      <c r="A1289" s="68"/>
      <c r="B1289" s="77"/>
      <c r="C1289" s="76"/>
      <c r="D1289" s="69" t="e">
        <f>VLOOKUP($C1288:$C$4969,$C$27:$D$4969,2,0)</f>
        <v>#N/A</v>
      </c>
      <c r="E1289" s="79"/>
      <c r="F1289" s="70" t="e">
        <f>VLOOKUP($E1289:$E$4969,'PLANO DE APLICAÇÃO'!$A$4:$B$1013,2,0)</f>
        <v>#N/A</v>
      </c>
      <c r="G1289" s="71"/>
      <c r="H1289" s="130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73"/>
      <c r="J1289" s="74"/>
      <c r="K1289" s="78"/>
    </row>
    <row r="1290" spans="1:11" s="131" customFormat="1" ht="41.25" customHeight="1" thickBot="1">
      <c r="A1290" s="68"/>
      <c r="B1290" s="77"/>
      <c r="C1290" s="76"/>
      <c r="D1290" s="69" t="e">
        <f>VLOOKUP($C1289:$C$4969,$C$27:$D$4969,2,0)</f>
        <v>#N/A</v>
      </c>
      <c r="E1290" s="79"/>
      <c r="F1290" s="70" t="e">
        <f>VLOOKUP($E1290:$E$4969,'PLANO DE APLICAÇÃO'!$A$4:$B$1013,2,0)</f>
        <v>#N/A</v>
      </c>
      <c r="G1290" s="71"/>
      <c r="H1290" s="130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73"/>
      <c r="J1290" s="74"/>
      <c r="K1290" s="78"/>
    </row>
    <row r="1291" spans="1:11" s="131" customFormat="1" ht="41.25" customHeight="1" thickBot="1">
      <c r="A1291" s="68"/>
      <c r="B1291" s="77"/>
      <c r="C1291" s="76"/>
      <c r="D1291" s="69" t="e">
        <f>VLOOKUP($C1290:$C$4969,$C$27:$D$4969,2,0)</f>
        <v>#N/A</v>
      </c>
      <c r="E1291" s="79"/>
      <c r="F1291" s="70" t="e">
        <f>VLOOKUP($E1291:$E$4969,'PLANO DE APLICAÇÃO'!$A$4:$B$1013,2,0)</f>
        <v>#N/A</v>
      </c>
      <c r="G1291" s="71"/>
      <c r="H1291" s="130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73"/>
      <c r="J1291" s="74"/>
      <c r="K1291" s="78"/>
    </row>
    <row r="1292" spans="1:11" s="131" customFormat="1" ht="41.25" customHeight="1" thickBot="1">
      <c r="A1292" s="68"/>
      <c r="B1292" s="77"/>
      <c r="C1292" s="76"/>
      <c r="D1292" s="69" t="e">
        <f>VLOOKUP($C1291:$C$4969,$C$27:$D$4969,2,0)</f>
        <v>#N/A</v>
      </c>
      <c r="E1292" s="79"/>
      <c r="F1292" s="70" t="e">
        <f>VLOOKUP($E1292:$E$4969,'PLANO DE APLICAÇÃO'!$A$4:$B$1013,2,0)</f>
        <v>#N/A</v>
      </c>
      <c r="G1292" s="71"/>
      <c r="H1292" s="130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73"/>
      <c r="J1292" s="74"/>
      <c r="K1292" s="78"/>
    </row>
    <row r="1293" spans="1:11" s="131" customFormat="1" ht="41.25" customHeight="1" thickBot="1">
      <c r="A1293" s="68"/>
      <c r="B1293" s="77"/>
      <c r="C1293" s="76"/>
      <c r="D1293" s="69" t="e">
        <f>VLOOKUP($C1292:$C$4969,$C$27:$D$4969,2,0)</f>
        <v>#N/A</v>
      </c>
      <c r="E1293" s="79"/>
      <c r="F1293" s="70" t="e">
        <f>VLOOKUP($E1293:$E$4969,'PLANO DE APLICAÇÃO'!$A$4:$B$1013,2,0)</f>
        <v>#N/A</v>
      </c>
      <c r="G1293" s="71"/>
      <c r="H1293" s="130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73"/>
      <c r="J1293" s="74"/>
      <c r="K1293" s="78"/>
    </row>
    <row r="1294" spans="1:11" s="131" customFormat="1" ht="41.25" customHeight="1" thickBot="1">
      <c r="A1294" s="68"/>
      <c r="B1294" s="77"/>
      <c r="C1294" s="76"/>
      <c r="D1294" s="69" t="e">
        <f>VLOOKUP($C1293:$C$4969,$C$27:$D$4969,2,0)</f>
        <v>#N/A</v>
      </c>
      <c r="E1294" s="79"/>
      <c r="F1294" s="70" t="e">
        <f>VLOOKUP($E1294:$E$4969,'PLANO DE APLICAÇÃO'!$A$4:$B$1013,2,0)</f>
        <v>#N/A</v>
      </c>
      <c r="G1294" s="71"/>
      <c r="H1294" s="130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73"/>
      <c r="J1294" s="74"/>
      <c r="K1294" s="78"/>
    </row>
    <row r="1295" spans="1:11" s="131" customFormat="1" ht="41.25" customHeight="1" thickBot="1">
      <c r="A1295" s="68"/>
      <c r="B1295" s="77"/>
      <c r="C1295" s="76"/>
      <c r="D1295" s="69" t="e">
        <f>VLOOKUP($C1294:$C$4969,$C$27:$D$4969,2,0)</f>
        <v>#N/A</v>
      </c>
      <c r="E1295" s="79"/>
      <c r="F1295" s="70" t="e">
        <f>VLOOKUP($E1295:$E$4969,'PLANO DE APLICAÇÃO'!$A$4:$B$1013,2,0)</f>
        <v>#N/A</v>
      </c>
      <c r="G1295" s="71"/>
      <c r="H1295" s="130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73"/>
      <c r="J1295" s="74"/>
      <c r="K1295" s="78"/>
    </row>
    <row r="1296" spans="1:11" s="131" customFormat="1" ht="41.25" customHeight="1" thickBot="1">
      <c r="A1296" s="68"/>
      <c r="B1296" s="77"/>
      <c r="C1296" s="76"/>
      <c r="D1296" s="69" t="e">
        <f>VLOOKUP($C1295:$C$4969,$C$27:$D$4969,2,0)</f>
        <v>#N/A</v>
      </c>
      <c r="E1296" s="79"/>
      <c r="F1296" s="70" t="e">
        <f>VLOOKUP($E1296:$E$4969,'PLANO DE APLICAÇÃO'!$A$4:$B$1013,2,0)</f>
        <v>#N/A</v>
      </c>
      <c r="G1296" s="71"/>
      <c r="H1296" s="130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73"/>
      <c r="J1296" s="74"/>
      <c r="K1296" s="78"/>
    </row>
    <row r="1297" spans="1:11" s="131" customFormat="1" ht="41.25" customHeight="1" thickBot="1">
      <c r="A1297" s="68"/>
      <c r="B1297" s="77"/>
      <c r="C1297" s="76"/>
      <c r="D1297" s="69" t="e">
        <f>VLOOKUP($C1296:$C$4969,$C$27:$D$4969,2,0)</f>
        <v>#N/A</v>
      </c>
      <c r="E1297" s="79"/>
      <c r="F1297" s="70" t="e">
        <f>VLOOKUP($E1297:$E$4969,'PLANO DE APLICAÇÃO'!$A$4:$B$1013,2,0)</f>
        <v>#N/A</v>
      </c>
      <c r="G1297" s="71"/>
      <c r="H1297" s="130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73"/>
      <c r="J1297" s="74"/>
      <c r="K1297" s="78"/>
    </row>
    <row r="1298" spans="1:11" s="131" customFormat="1" ht="41.25" customHeight="1" thickBot="1">
      <c r="A1298" s="68"/>
      <c r="B1298" s="77"/>
      <c r="C1298" s="76"/>
      <c r="D1298" s="69" t="e">
        <f>VLOOKUP($C1297:$C$4969,$C$27:$D$4969,2,0)</f>
        <v>#N/A</v>
      </c>
      <c r="E1298" s="79"/>
      <c r="F1298" s="70" t="e">
        <f>VLOOKUP($E1298:$E$4969,'PLANO DE APLICAÇÃO'!$A$4:$B$1013,2,0)</f>
        <v>#N/A</v>
      </c>
      <c r="G1298" s="71"/>
      <c r="H1298" s="130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73"/>
      <c r="J1298" s="74"/>
      <c r="K1298" s="78"/>
    </row>
    <row r="1299" spans="1:11" s="131" customFormat="1" ht="41.25" customHeight="1" thickBot="1">
      <c r="A1299" s="68"/>
      <c r="B1299" s="77"/>
      <c r="C1299" s="76"/>
      <c r="D1299" s="69" t="e">
        <f>VLOOKUP($C1298:$C$4969,$C$27:$D$4969,2,0)</f>
        <v>#N/A</v>
      </c>
      <c r="E1299" s="79"/>
      <c r="F1299" s="70" t="e">
        <f>VLOOKUP($E1299:$E$4969,'PLANO DE APLICAÇÃO'!$A$4:$B$1013,2,0)</f>
        <v>#N/A</v>
      </c>
      <c r="G1299" s="71"/>
      <c r="H1299" s="130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73"/>
      <c r="J1299" s="74"/>
      <c r="K1299" s="78"/>
    </row>
    <row r="1300" spans="1:11" s="131" customFormat="1" ht="41.25" customHeight="1" thickBot="1">
      <c r="A1300" s="68"/>
      <c r="B1300" s="77"/>
      <c r="C1300" s="76"/>
      <c r="D1300" s="69" t="e">
        <f>VLOOKUP($C1299:$C$4969,$C$27:$D$4969,2,0)</f>
        <v>#N/A</v>
      </c>
      <c r="E1300" s="79"/>
      <c r="F1300" s="70" t="e">
        <f>VLOOKUP($E1300:$E$4969,'PLANO DE APLICAÇÃO'!$A$4:$B$1013,2,0)</f>
        <v>#N/A</v>
      </c>
      <c r="G1300" s="71"/>
      <c r="H1300" s="130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73"/>
      <c r="J1300" s="74"/>
      <c r="K1300" s="78"/>
    </row>
    <row r="1301" spans="1:11" s="131" customFormat="1" ht="41.25" customHeight="1" thickBot="1">
      <c r="A1301" s="68"/>
      <c r="B1301" s="77"/>
      <c r="C1301" s="76"/>
      <c r="D1301" s="69" t="e">
        <f>VLOOKUP($C1300:$C$4969,$C$27:$D$4969,2,0)</f>
        <v>#N/A</v>
      </c>
      <c r="E1301" s="79"/>
      <c r="F1301" s="70" t="e">
        <f>VLOOKUP($E1301:$E$4969,'PLANO DE APLICAÇÃO'!$A$4:$B$1013,2,0)</f>
        <v>#N/A</v>
      </c>
      <c r="G1301" s="71"/>
      <c r="H1301" s="130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73"/>
      <c r="J1301" s="74"/>
      <c r="K1301" s="78"/>
    </row>
    <row r="1302" spans="1:11" s="131" customFormat="1" ht="41.25" customHeight="1" thickBot="1">
      <c r="A1302" s="68"/>
      <c r="B1302" s="77"/>
      <c r="C1302" s="76"/>
      <c r="D1302" s="69" t="e">
        <f>VLOOKUP($C1301:$C$4969,$C$27:$D$4969,2,0)</f>
        <v>#N/A</v>
      </c>
      <c r="E1302" s="79"/>
      <c r="F1302" s="70" t="e">
        <f>VLOOKUP($E1302:$E$4969,'PLANO DE APLICAÇÃO'!$A$4:$B$1013,2,0)</f>
        <v>#N/A</v>
      </c>
      <c r="G1302" s="71"/>
      <c r="H1302" s="130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73"/>
      <c r="J1302" s="74"/>
      <c r="K1302" s="78"/>
    </row>
    <row r="1303" spans="1:11" s="131" customFormat="1" ht="41.25" customHeight="1" thickBot="1">
      <c r="A1303" s="68"/>
      <c r="B1303" s="77"/>
      <c r="C1303" s="76"/>
      <c r="D1303" s="69" t="e">
        <f>VLOOKUP($C1302:$C$4969,$C$27:$D$4969,2,0)</f>
        <v>#N/A</v>
      </c>
      <c r="E1303" s="79"/>
      <c r="F1303" s="70" t="e">
        <f>VLOOKUP($E1303:$E$4969,'PLANO DE APLICAÇÃO'!$A$4:$B$1013,2,0)</f>
        <v>#N/A</v>
      </c>
      <c r="G1303" s="71"/>
      <c r="H1303" s="130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73"/>
      <c r="J1303" s="74"/>
      <c r="K1303" s="78"/>
    </row>
    <row r="1304" spans="1:11" s="131" customFormat="1" ht="41.25" customHeight="1" thickBot="1">
      <c r="A1304" s="68"/>
      <c r="B1304" s="77"/>
      <c r="C1304" s="76"/>
      <c r="D1304" s="69" t="e">
        <f>VLOOKUP($C1303:$C$4969,$C$27:$D$4969,2,0)</f>
        <v>#N/A</v>
      </c>
      <c r="E1304" s="79"/>
      <c r="F1304" s="70" t="e">
        <f>VLOOKUP($E1304:$E$4969,'PLANO DE APLICAÇÃO'!$A$4:$B$1013,2,0)</f>
        <v>#N/A</v>
      </c>
      <c r="G1304" s="71"/>
      <c r="H1304" s="130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73"/>
      <c r="J1304" s="74"/>
      <c r="K1304" s="78"/>
    </row>
    <row r="1305" spans="1:11" s="131" customFormat="1" ht="41.25" customHeight="1" thickBot="1">
      <c r="A1305" s="68"/>
      <c r="B1305" s="77"/>
      <c r="C1305" s="76"/>
      <c r="D1305" s="69" t="e">
        <f>VLOOKUP($C1304:$C$4969,$C$27:$D$4969,2,0)</f>
        <v>#N/A</v>
      </c>
      <c r="E1305" s="79"/>
      <c r="F1305" s="70" t="e">
        <f>VLOOKUP($E1305:$E$4969,'PLANO DE APLICAÇÃO'!$A$4:$B$1013,2,0)</f>
        <v>#N/A</v>
      </c>
      <c r="G1305" s="71"/>
      <c r="H1305" s="130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73"/>
      <c r="J1305" s="74"/>
      <c r="K1305" s="78"/>
    </row>
    <row r="1306" spans="1:11" s="131" customFormat="1" ht="41.25" customHeight="1" thickBot="1">
      <c r="A1306" s="68"/>
      <c r="B1306" s="77"/>
      <c r="C1306" s="76"/>
      <c r="D1306" s="69" t="e">
        <f>VLOOKUP($C1305:$C$4969,$C$27:$D$4969,2,0)</f>
        <v>#N/A</v>
      </c>
      <c r="E1306" s="79"/>
      <c r="F1306" s="70" t="e">
        <f>VLOOKUP($E1306:$E$4969,'PLANO DE APLICAÇÃO'!$A$4:$B$1013,2,0)</f>
        <v>#N/A</v>
      </c>
      <c r="G1306" s="71"/>
      <c r="H1306" s="130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73"/>
      <c r="J1306" s="74"/>
      <c r="K1306" s="78"/>
    </row>
    <row r="1307" spans="1:11" s="131" customFormat="1" ht="41.25" customHeight="1" thickBot="1">
      <c r="A1307" s="68"/>
      <c r="B1307" s="77"/>
      <c r="C1307" s="76"/>
      <c r="D1307" s="69" t="e">
        <f>VLOOKUP($C1306:$C$4969,$C$27:$D$4969,2,0)</f>
        <v>#N/A</v>
      </c>
      <c r="E1307" s="79"/>
      <c r="F1307" s="70" t="e">
        <f>VLOOKUP($E1307:$E$4969,'PLANO DE APLICAÇÃO'!$A$4:$B$1013,2,0)</f>
        <v>#N/A</v>
      </c>
      <c r="G1307" s="71"/>
      <c r="H1307" s="130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73"/>
      <c r="J1307" s="74"/>
      <c r="K1307" s="78"/>
    </row>
    <row r="1308" spans="1:11" s="131" customFormat="1" ht="41.25" customHeight="1" thickBot="1">
      <c r="A1308" s="68"/>
      <c r="B1308" s="77"/>
      <c r="C1308" s="76"/>
      <c r="D1308" s="69" t="e">
        <f>VLOOKUP($C1307:$C$4969,$C$27:$D$4969,2,0)</f>
        <v>#N/A</v>
      </c>
      <c r="E1308" s="79"/>
      <c r="F1308" s="70" t="e">
        <f>VLOOKUP($E1308:$E$4969,'PLANO DE APLICAÇÃO'!$A$4:$B$1013,2,0)</f>
        <v>#N/A</v>
      </c>
      <c r="G1308" s="71"/>
      <c r="H1308" s="130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73"/>
      <c r="J1308" s="74"/>
      <c r="K1308" s="78"/>
    </row>
    <row r="1309" spans="1:11" s="131" customFormat="1" ht="41.25" customHeight="1" thickBot="1">
      <c r="A1309" s="68"/>
      <c r="B1309" s="77"/>
      <c r="C1309" s="76"/>
      <c r="D1309" s="69" t="e">
        <f>VLOOKUP($C1308:$C$4969,$C$27:$D$4969,2,0)</f>
        <v>#N/A</v>
      </c>
      <c r="E1309" s="79"/>
      <c r="F1309" s="70" t="e">
        <f>VLOOKUP($E1309:$E$4969,'PLANO DE APLICAÇÃO'!$A$4:$B$1013,2,0)</f>
        <v>#N/A</v>
      </c>
      <c r="G1309" s="71"/>
      <c r="H1309" s="130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73"/>
      <c r="J1309" s="74"/>
      <c r="K1309" s="78"/>
    </row>
    <row r="1310" spans="1:11" s="131" customFormat="1" ht="41.25" customHeight="1" thickBot="1">
      <c r="A1310" s="68"/>
      <c r="B1310" s="77"/>
      <c r="C1310" s="76"/>
      <c r="D1310" s="69" t="e">
        <f>VLOOKUP($C1309:$C$4969,$C$27:$D$4969,2,0)</f>
        <v>#N/A</v>
      </c>
      <c r="E1310" s="79"/>
      <c r="F1310" s="70" t="e">
        <f>VLOOKUP($E1310:$E$4969,'PLANO DE APLICAÇÃO'!$A$4:$B$1013,2,0)</f>
        <v>#N/A</v>
      </c>
      <c r="G1310" s="71"/>
      <c r="H1310" s="130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73"/>
      <c r="J1310" s="74"/>
      <c r="K1310" s="78"/>
    </row>
    <row r="1311" spans="1:11" s="131" customFormat="1" ht="41.25" customHeight="1" thickBot="1">
      <c r="A1311" s="68"/>
      <c r="B1311" s="77"/>
      <c r="C1311" s="76"/>
      <c r="D1311" s="69" t="e">
        <f>VLOOKUP($C1310:$C$4969,$C$27:$D$4969,2,0)</f>
        <v>#N/A</v>
      </c>
      <c r="E1311" s="79"/>
      <c r="F1311" s="70" t="e">
        <f>VLOOKUP($E1311:$E$4969,'PLANO DE APLICAÇÃO'!$A$4:$B$1013,2,0)</f>
        <v>#N/A</v>
      </c>
      <c r="G1311" s="71"/>
      <c r="H1311" s="130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73"/>
      <c r="J1311" s="74"/>
      <c r="K1311" s="78"/>
    </row>
    <row r="1312" spans="1:11" s="131" customFormat="1" ht="41.25" customHeight="1" thickBot="1">
      <c r="A1312" s="68"/>
      <c r="B1312" s="77"/>
      <c r="C1312" s="76"/>
      <c r="D1312" s="69" t="e">
        <f>VLOOKUP($C1311:$C$4969,$C$27:$D$4969,2,0)</f>
        <v>#N/A</v>
      </c>
      <c r="E1312" s="79"/>
      <c r="F1312" s="70" t="e">
        <f>VLOOKUP($E1312:$E$4969,'PLANO DE APLICAÇÃO'!$A$4:$B$1013,2,0)</f>
        <v>#N/A</v>
      </c>
      <c r="G1312" s="71"/>
      <c r="H1312" s="130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73"/>
      <c r="J1312" s="74"/>
      <c r="K1312" s="78"/>
    </row>
    <row r="1313" spans="1:11" s="131" customFormat="1" ht="41.25" customHeight="1" thickBot="1">
      <c r="A1313" s="68"/>
      <c r="B1313" s="77"/>
      <c r="C1313" s="76"/>
      <c r="D1313" s="69" t="e">
        <f>VLOOKUP($C1312:$C$4969,$C$27:$D$4969,2,0)</f>
        <v>#N/A</v>
      </c>
      <c r="E1313" s="79"/>
      <c r="F1313" s="70" t="e">
        <f>VLOOKUP($E1313:$E$4969,'PLANO DE APLICAÇÃO'!$A$4:$B$1013,2,0)</f>
        <v>#N/A</v>
      </c>
      <c r="G1313" s="71"/>
      <c r="H1313" s="130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73"/>
      <c r="J1313" s="74"/>
      <c r="K1313" s="78"/>
    </row>
    <row r="1314" spans="1:11" s="131" customFormat="1" ht="41.25" customHeight="1" thickBot="1">
      <c r="A1314" s="68"/>
      <c r="B1314" s="77"/>
      <c r="C1314" s="76"/>
      <c r="D1314" s="69" t="e">
        <f>VLOOKUP($C1313:$C$4969,$C$27:$D$4969,2,0)</f>
        <v>#N/A</v>
      </c>
      <c r="E1314" s="79"/>
      <c r="F1314" s="70" t="e">
        <f>VLOOKUP($E1314:$E$4969,'PLANO DE APLICAÇÃO'!$A$4:$B$1013,2,0)</f>
        <v>#N/A</v>
      </c>
      <c r="G1314" s="71"/>
      <c r="H1314" s="130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73"/>
      <c r="J1314" s="74"/>
      <c r="K1314" s="78"/>
    </row>
    <row r="1315" spans="1:11" s="131" customFormat="1" ht="41.25" customHeight="1" thickBot="1">
      <c r="A1315" s="68"/>
      <c r="B1315" s="77"/>
      <c r="C1315" s="76"/>
      <c r="D1315" s="69" t="e">
        <f>VLOOKUP($C1314:$C$4969,$C$27:$D$4969,2,0)</f>
        <v>#N/A</v>
      </c>
      <c r="E1315" s="79"/>
      <c r="F1315" s="70" t="e">
        <f>VLOOKUP($E1315:$E$4969,'PLANO DE APLICAÇÃO'!$A$4:$B$1013,2,0)</f>
        <v>#N/A</v>
      </c>
      <c r="G1315" s="71"/>
      <c r="H1315" s="130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73"/>
      <c r="J1315" s="74"/>
      <c r="K1315" s="78"/>
    </row>
    <row r="1316" spans="1:11" s="131" customFormat="1" ht="41.25" customHeight="1" thickBot="1">
      <c r="A1316" s="68"/>
      <c r="B1316" s="77"/>
      <c r="C1316" s="76"/>
      <c r="D1316" s="69" t="e">
        <f>VLOOKUP($C1315:$C$4969,$C$27:$D$4969,2,0)</f>
        <v>#N/A</v>
      </c>
      <c r="E1316" s="79"/>
      <c r="F1316" s="70" t="e">
        <f>VLOOKUP($E1316:$E$4969,'PLANO DE APLICAÇÃO'!$A$4:$B$1013,2,0)</f>
        <v>#N/A</v>
      </c>
      <c r="G1316" s="71"/>
      <c r="H1316" s="130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73"/>
      <c r="J1316" s="74"/>
      <c r="K1316" s="78"/>
    </row>
    <row r="1317" spans="1:11" s="131" customFormat="1" ht="41.25" customHeight="1" thickBot="1">
      <c r="A1317" s="68"/>
      <c r="B1317" s="77"/>
      <c r="C1317" s="76"/>
      <c r="D1317" s="69" t="e">
        <f>VLOOKUP($C1316:$C$4969,$C$27:$D$4969,2,0)</f>
        <v>#N/A</v>
      </c>
      <c r="E1317" s="79"/>
      <c r="F1317" s="70" t="e">
        <f>VLOOKUP($E1317:$E$4969,'PLANO DE APLICAÇÃO'!$A$4:$B$1013,2,0)</f>
        <v>#N/A</v>
      </c>
      <c r="G1317" s="71"/>
      <c r="H1317" s="130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73"/>
      <c r="J1317" s="74"/>
      <c r="K1317" s="78"/>
    </row>
    <row r="1318" spans="1:11" s="131" customFormat="1" ht="41.25" customHeight="1" thickBot="1">
      <c r="A1318" s="68"/>
      <c r="B1318" s="77"/>
      <c r="C1318" s="76"/>
      <c r="D1318" s="69" t="e">
        <f>VLOOKUP($C1317:$C$4969,$C$27:$D$4969,2,0)</f>
        <v>#N/A</v>
      </c>
      <c r="E1318" s="79"/>
      <c r="F1318" s="70" t="e">
        <f>VLOOKUP($E1318:$E$4969,'PLANO DE APLICAÇÃO'!$A$4:$B$1013,2,0)</f>
        <v>#N/A</v>
      </c>
      <c r="G1318" s="71"/>
      <c r="H1318" s="130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73"/>
      <c r="J1318" s="74"/>
      <c r="K1318" s="78"/>
    </row>
    <row r="1319" spans="1:11" s="131" customFormat="1" ht="41.25" customHeight="1" thickBot="1">
      <c r="A1319" s="68"/>
      <c r="B1319" s="77"/>
      <c r="C1319" s="76"/>
      <c r="D1319" s="69" t="e">
        <f>VLOOKUP($C1318:$C$4969,$C$27:$D$4969,2,0)</f>
        <v>#N/A</v>
      </c>
      <c r="E1319" s="79"/>
      <c r="F1319" s="70" t="e">
        <f>VLOOKUP($E1319:$E$4969,'PLANO DE APLICAÇÃO'!$A$4:$B$1013,2,0)</f>
        <v>#N/A</v>
      </c>
      <c r="G1319" s="71"/>
      <c r="H1319" s="130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73"/>
      <c r="J1319" s="74"/>
      <c r="K1319" s="78"/>
    </row>
    <row r="1320" spans="1:11" s="131" customFormat="1" ht="41.25" customHeight="1" thickBot="1">
      <c r="A1320" s="68"/>
      <c r="B1320" s="77"/>
      <c r="C1320" s="76"/>
      <c r="D1320" s="69" t="e">
        <f>VLOOKUP($C1319:$C$4969,$C$27:$D$4969,2,0)</f>
        <v>#N/A</v>
      </c>
      <c r="E1320" s="79"/>
      <c r="F1320" s="70" t="e">
        <f>VLOOKUP($E1320:$E$4969,'PLANO DE APLICAÇÃO'!$A$4:$B$1013,2,0)</f>
        <v>#N/A</v>
      </c>
      <c r="G1320" s="71"/>
      <c r="H1320" s="130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73"/>
      <c r="J1320" s="74"/>
      <c r="K1320" s="78"/>
    </row>
    <row r="1321" spans="1:11" s="131" customFormat="1" ht="41.25" customHeight="1" thickBot="1">
      <c r="A1321" s="68"/>
      <c r="B1321" s="77"/>
      <c r="C1321" s="76"/>
      <c r="D1321" s="69" t="e">
        <f>VLOOKUP($C1320:$C$4969,$C$27:$D$4969,2,0)</f>
        <v>#N/A</v>
      </c>
      <c r="E1321" s="79"/>
      <c r="F1321" s="70" t="e">
        <f>VLOOKUP($E1321:$E$4969,'PLANO DE APLICAÇÃO'!$A$4:$B$1013,2,0)</f>
        <v>#N/A</v>
      </c>
      <c r="G1321" s="71"/>
      <c r="H1321" s="130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73"/>
      <c r="J1321" s="74"/>
      <c r="K1321" s="78"/>
    </row>
    <row r="1322" spans="1:11" s="131" customFormat="1" ht="41.25" customHeight="1" thickBot="1">
      <c r="A1322" s="68"/>
      <c r="B1322" s="77"/>
      <c r="C1322" s="76"/>
      <c r="D1322" s="69" t="e">
        <f>VLOOKUP($C1321:$C$4969,$C$27:$D$4969,2,0)</f>
        <v>#N/A</v>
      </c>
      <c r="E1322" s="79"/>
      <c r="F1322" s="70" t="e">
        <f>VLOOKUP($E1322:$E$4969,'PLANO DE APLICAÇÃO'!$A$4:$B$1013,2,0)</f>
        <v>#N/A</v>
      </c>
      <c r="G1322" s="71"/>
      <c r="H1322" s="130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73"/>
      <c r="J1322" s="74"/>
      <c r="K1322" s="78"/>
    </row>
    <row r="1323" spans="1:11" s="131" customFormat="1" ht="41.25" customHeight="1" thickBot="1">
      <c r="A1323" s="68"/>
      <c r="B1323" s="77"/>
      <c r="C1323" s="76"/>
      <c r="D1323" s="69" t="e">
        <f>VLOOKUP($C1322:$C$4969,$C$27:$D$4969,2,0)</f>
        <v>#N/A</v>
      </c>
      <c r="E1323" s="79"/>
      <c r="F1323" s="70" t="e">
        <f>VLOOKUP($E1323:$E$4969,'PLANO DE APLICAÇÃO'!$A$4:$B$1013,2,0)</f>
        <v>#N/A</v>
      </c>
      <c r="G1323" s="71"/>
      <c r="H1323" s="130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73"/>
      <c r="J1323" s="74"/>
      <c r="K1323" s="78"/>
    </row>
    <row r="1324" spans="1:11" s="131" customFormat="1" ht="41.25" customHeight="1" thickBot="1">
      <c r="A1324" s="68"/>
      <c r="B1324" s="77"/>
      <c r="C1324" s="76"/>
      <c r="D1324" s="69" t="e">
        <f>VLOOKUP($C1323:$C$4969,$C$27:$D$4969,2,0)</f>
        <v>#N/A</v>
      </c>
      <c r="E1324" s="79"/>
      <c r="F1324" s="70" t="e">
        <f>VLOOKUP($E1324:$E$4969,'PLANO DE APLICAÇÃO'!$A$4:$B$1013,2,0)</f>
        <v>#N/A</v>
      </c>
      <c r="G1324" s="71"/>
      <c r="H1324" s="130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73"/>
      <c r="J1324" s="74"/>
      <c r="K1324" s="78"/>
    </row>
    <row r="1325" spans="1:11" s="131" customFormat="1" ht="41.25" customHeight="1" thickBot="1">
      <c r="A1325" s="68"/>
      <c r="B1325" s="77"/>
      <c r="C1325" s="76"/>
      <c r="D1325" s="69" t="e">
        <f>VLOOKUP($C1324:$C$4969,$C$27:$D$4969,2,0)</f>
        <v>#N/A</v>
      </c>
      <c r="E1325" s="79"/>
      <c r="F1325" s="70" t="e">
        <f>VLOOKUP($E1325:$E$4969,'PLANO DE APLICAÇÃO'!$A$4:$B$1013,2,0)</f>
        <v>#N/A</v>
      </c>
      <c r="G1325" s="71"/>
      <c r="H1325" s="130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73"/>
      <c r="J1325" s="74"/>
      <c r="K1325" s="78"/>
    </row>
    <row r="1326" spans="1:11" s="131" customFormat="1" ht="41.25" customHeight="1" thickBot="1">
      <c r="A1326" s="68"/>
      <c r="B1326" s="77"/>
      <c r="C1326" s="76"/>
      <c r="D1326" s="69" t="e">
        <f>VLOOKUP($C1325:$C$4969,$C$27:$D$4969,2,0)</f>
        <v>#N/A</v>
      </c>
      <c r="E1326" s="79"/>
      <c r="F1326" s="70" t="e">
        <f>VLOOKUP($E1326:$E$4969,'PLANO DE APLICAÇÃO'!$A$4:$B$1013,2,0)</f>
        <v>#N/A</v>
      </c>
      <c r="G1326" s="71"/>
      <c r="H1326" s="130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73"/>
      <c r="J1326" s="74"/>
      <c r="K1326" s="78"/>
    </row>
    <row r="1327" spans="1:11" s="131" customFormat="1" ht="41.25" customHeight="1" thickBot="1">
      <c r="A1327" s="68"/>
      <c r="B1327" s="77"/>
      <c r="C1327" s="76"/>
      <c r="D1327" s="69" t="e">
        <f>VLOOKUP($C1326:$C$4969,$C$27:$D$4969,2,0)</f>
        <v>#N/A</v>
      </c>
      <c r="E1327" s="79"/>
      <c r="F1327" s="70" t="e">
        <f>VLOOKUP($E1327:$E$4969,'PLANO DE APLICAÇÃO'!$A$4:$B$1013,2,0)</f>
        <v>#N/A</v>
      </c>
      <c r="G1327" s="71"/>
      <c r="H1327" s="130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73"/>
      <c r="J1327" s="74"/>
      <c r="K1327" s="78"/>
    </row>
    <row r="1328" spans="1:11" s="131" customFormat="1" ht="41.25" customHeight="1" thickBot="1">
      <c r="A1328" s="68"/>
      <c r="B1328" s="77"/>
      <c r="C1328" s="76"/>
      <c r="D1328" s="69" t="e">
        <f>VLOOKUP($C1327:$C$4969,$C$27:$D$4969,2,0)</f>
        <v>#N/A</v>
      </c>
      <c r="E1328" s="79"/>
      <c r="F1328" s="70" t="e">
        <f>VLOOKUP($E1328:$E$4969,'PLANO DE APLICAÇÃO'!$A$4:$B$1013,2,0)</f>
        <v>#N/A</v>
      </c>
      <c r="G1328" s="71"/>
      <c r="H1328" s="130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73"/>
      <c r="J1328" s="74"/>
      <c r="K1328" s="78"/>
    </row>
    <row r="1329" spans="1:11" s="131" customFormat="1" ht="41.25" customHeight="1" thickBot="1">
      <c r="A1329" s="68"/>
      <c r="B1329" s="77"/>
      <c r="C1329" s="76"/>
      <c r="D1329" s="69" t="e">
        <f>VLOOKUP($C1328:$C$4969,$C$27:$D$4969,2,0)</f>
        <v>#N/A</v>
      </c>
      <c r="E1329" s="79"/>
      <c r="F1329" s="70" t="e">
        <f>VLOOKUP($E1329:$E$4969,'PLANO DE APLICAÇÃO'!$A$4:$B$1013,2,0)</f>
        <v>#N/A</v>
      </c>
      <c r="G1329" s="71"/>
      <c r="H1329" s="130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73"/>
      <c r="J1329" s="74"/>
      <c r="K1329" s="78"/>
    </row>
    <row r="1330" spans="1:11" s="131" customFormat="1" ht="41.25" customHeight="1" thickBot="1">
      <c r="A1330" s="68"/>
      <c r="B1330" s="77"/>
      <c r="C1330" s="76"/>
      <c r="D1330" s="69" t="e">
        <f>VLOOKUP($C1329:$C$4969,$C$27:$D$4969,2,0)</f>
        <v>#N/A</v>
      </c>
      <c r="E1330" s="79"/>
      <c r="F1330" s="70" t="e">
        <f>VLOOKUP($E1330:$E$4969,'PLANO DE APLICAÇÃO'!$A$4:$B$1013,2,0)</f>
        <v>#N/A</v>
      </c>
      <c r="G1330" s="71"/>
      <c r="H1330" s="130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73"/>
      <c r="J1330" s="74"/>
      <c r="K1330" s="78"/>
    </row>
    <row r="1331" spans="1:11" s="131" customFormat="1" ht="41.25" customHeight="1" thickBot="1">
      <c r="A1331" s="68"/>
      <c r="B1331" s="77"/>
      <c r="C1331" s="76"/>
      <c r="D1331" s="69" t="e">
        <f>VLOOKUP($C1330:$C$4969,$C$27:$D$4969,2,0)</f>
        <v>#N/A</v>
      </c>
      <c r="E1331" s="79"/>
      <c r="F1331" s="70" t="e">
        <f>VLOOKUP($E1331:$E$4969,'PLANO DE APLICAÇÃO'!$A$4:$B$1013,2,0)</f>
        <v>#N/A</v>
      </c>
      <c r="G1331" s="71"/>
      <c r="H1331" s="130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73"/>
      <c r="J1331" s="74"/>
      <c r="K1331" s="78"/>
    </row>
    <row r="1332" spans="1:11" s="131" customFormat="1" ht="41.25" customHeight="1" thickBot="1">
      <c r="A1332" s="68"/>
      <c r="B1332" s="77"/>
      <c r="C1332" s="76"/>
      <c r="D1332" s="69" t="e">
        <f>VLOOKUP($C1331:$C$4969,$C$27:$D$4969,2,0)</f>
        <v>#N/A</v>
      </c>
      <c r="E1332" s="79"/>
      <c r="F1332" s="70" t="e">
        <f>VLOOKUP($E1332:$E$4969,'PLANO DE APLICAÇÃO'!$A$4:$B$1013,2,0)</f>
        <v>#N/A</v>
      </c>
      <c r="G1332" s="71"/>
      <c r="H1332" s="130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73"/>
      <c r="J1332" s="74"/>
      <c r="K1332" s="78"/>
    </row>
    <row r="1333" spans="1:11" s="131" customFormat="1" ht="41.25" customHeight="1" thickBot="1">
      <c r="A1333" s="68"/>
      <c r="B1333" s="77"/>
      <c r="C1333" s="76"/>
      <c r="D1333" s="69" t="e">
        <f>VLOOKUP($C1332:$C$4969,$C$27:$D$4969,2,0)</f>
        <v>#N/A</v>
      </c>
      <c r="E1333" s="79"/>
      <c r="F1333" s="70" t="e">
        <f>VLOOKUP($E1333:$E$4969,'PLANO DE APLICAÇÃO'!$A$4:$B$1013,2,0)</f>
        <v>#N/A</v>
      </c>
      <c r="G1333" s="71"/>
      <c r="H1333" s="130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73"/>
      <c r="J1333" s="74"/>
      <c r="K1333" s="78"/>
    </row>
    <row r="1334" spans="1:11" s="131" customFormat="1" ht="41.25" customHeight="1" thickBot="1">
      <c r="A1334" s="68"/>
      <c r="B1334" s="77"/>
      <c r="C1334" s="76"/>
      <c r="D1334" s="69" t="e">
        <f>VLOOKUP($C1333:$C$4969,$C$27:$D$4969,2,0)</f>
        <v>#N/A</v>
      </c>
      <c r="E1334" s="79"/>
      <c r="F1334" s="70" t="e">
        <f>VLOOKUP($E1334:$E$4969,'PLANO DE APLICAÇÃO'!$A$4:$B$1013,2,0)</f>
        <v>#N/A</v>
      </c>
      <c r="G1334" s="71"/>
      <c r="H1334" s="130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73"/>
      <c r="J1334" s="74"/>
      <c r="K1334" s="78"/>
    </row>
    <row r="1335" spans="1:11" s="131" customFormat="1" ht="41.25" customHeight="1" thickBot="1">
      <c r="A1335" s="68"/>
      <c r="B1335" s="77"/>
      <c r="C1335" s="76"/>
      <c r="D1335" s="69" t="e">
        <f>VLOOKUP($C1334:$C$4969,$C$27:$D$4969,2,0)</f>
        <v>#N/A</v>
      </c>
      <c r="E1335" s="79"/>
      <c r="F1335" s="70" t="e">
        <f>VLOOKUP($E1335:$E$4969,'PLANO DE APLICAÇÃO'!$A$4:$B$1013,2,0)</f>
        <v>#N/A</v>
      </c>
      <c r="G1335" s="71"/>
      <c r="H1335" s="130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73"/>
      <c r="J1335" s="74"/>
      <c r="K1335" s="78"/>
    </row>
    <row r="1336" spans="1:11" s="131" customFormat="1" ht="41.25" customHeight="1" thickBot="1">
      <c r="A1336" s="68"/>
      <c r="B1336" s="77"/>
      <c r="C1336" s="76"/>
      <c r="D1336" s="69" t="e">
        <f>VLOOKUP($C1335:$C$4969,$C$27:$D$4969,2,0)</f>
        <v>#N/A</v>
      </c>
      <c r="E1336" s="79"/>
      <c r="F1336" s="70" t="e">
        <f>VLOOKUP($E1336:$E$4969,'PLANO DE APLICAÇÃO'!$A$4:$B$1013,2,0)</f>
        <v>#N/A</v>
      </c>
      <c r="G1336" s="71"/>
      <c r="H1336" s="130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73"/>
      <c r="J1336" s="74"/>
      <c r="K1336" s="78"/>
    </row>
    <row r="1337" spans="1:11" s="131" customFormat="1" ht="41.25" customHeight="1" thickBot="1">
      <c r="A1337" s="68"/>
      <c r="B1337" s="77"/>
      <c r="C1337" s="76"/>
      <c r="D1337" s="69" t="e">
        <f>VLOOKUP($C1336:$C$4969,$C$27:$D$4969,2,0)</f>
        <v>#N/A</v>
      </c>
      <c r="E1337" s="79"/>
      <c r="F1337" s="70" t="e">
        <f>VLOOKUP($E1337:$E$4969,'PLANO DE APLICAÇÃO'!$A$4:$B$1013,2,0)</f>
        <v>#N/A</v>
      </c>
      <c r="G1337" s="71"/>
      <c r="H1337" s="130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73"/>
      <c r="J1337" s="74"/>
      <c r="K1337" s="78"/>
    </row>
    <row r="1338" spans="1:11" s="131" customFormat="1" ht="41.25" customHeight="1" thickBot="1">
      <c r="A1338" s="68"/>
      <c r="B1338" s="77"/>
      <c r="C1338" s="76"/>
      <c r="D1338" s="69" t="e">
        <f>VLOOKUP($C1337:$C$4969,$C$27:$D$4969,2,0)</f>
        <v>#N/A</v>
      </c>
      <c r="E1338" s="79"/>
      <c r="F1338" s="70" t="e">
        <f>VLOOKUP($E1338:$E$4969,'PLANO DE APLICAÇÃO'!$A$4:$B$1013,2,0)</f>
        <v>#N/A</v>
      </c>
      <c r="G1338" s="71"/>
      <c r="H1338" s="130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73"/>
      <c r="J1338" s="74"/>
      <c r="K1338" s="78"/>
    </row>
    <row r="1339" spans="1:11" s="131" customFormat="1" ht="41.25" customHeight="1" thickBot="1">
      <c r="A1339" s="68"/>
      <c r="B1339" s="77"/>
      <c r="C1339" s="76"/>
      <c r="D1339" s="69" t="e">
        <f>VLOOKUP($C1338:$C$4969,$C$27:$D$4969,2,0)</f>
        <v>#N/A</v>
      </c>
      <c r="E1339" s="79"/>
      <c r="F1339" s="70" t="e">
        <f>VLOOKUP($E1339:$E$4969,'PLANO DE APLICAÇÃO'!$A$4:$B$1013,2,0)</f>
        <v>#N/A</v>
      </c>
      <c r="G1339" s="71"/>
      <c r="H1339" s="130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73"/>
      <c r="J1339" s="74"/>
      <c r="K1339" s="78"/>
    </row>
    <row r="1340" spans="1:11" s="131" customFormat="1" ht="41.25" customHeight="1" thickBot="1">
      <c r="A1340" s="68"/>
      <c r="B1340" s="77"/>
      <c r="C1340" s="76"/>
      <c r="D1340" s="69" t="e">
        <f>VLOOKUP($C1339:$C$4969,$C$27:$D$4969,2,0)</f>
        <v>#N/A</v>
      </c>
      <c r="E1340" s="79"/>
      <c r="F1340" s="70" t="e">
        <f>VLOOKUP($E1340:$E$4969,'PLANO DE APLICAÇÃO'!$A$4:$B$1013,2,0)</f>
        <v>#N/A</v>
      </c>
      <c r="G1340" s="71"/>
      <c r="H1340" s="130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73"/>
      <c r="J1340" s="74"/>
      <c r="K1340" s="78"/>
    </row>
    <row r="1341" spans="1:11" s="131" customFormat="1" ht="41.25" customHeight="1" thickBot="1">
      <c r="A1341" s="68"/>
      <c r="B1341" s="77"/>
      <c r="C1341" s="76"/>
      <c r="D1341" s="69" t="e">
        <f>VLOOKUP($C1340:$C$4969,$C$27:$D$4969,2,0)</f>
        <v>#N/A</v>
      </c>
      <c r="E1341" s="79"/>
      <c r="F1341" s="70" t="e">
        <f>VLOOKUP($E1341:$E$4969,'PLANO DE APLICAÇÃO'!$A$4:$B$1013,2,0)</f>
        <v>#N/A</v>
      </c>
      <c r="G1341" s="71"/>
      <c r="H1341" s="130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73"/>
      <c r="J1341" s="74"/>
      <c r="K1341" s="78"/>
    </row>
    <row r="1342" spans="1:11" s="131" customFormat="1" ht="41.25" customHeight="1" thickBot="1">
      <c r="A1342" s="68"/>
      <c r="B1342" s="77"/>
      <c r="C1342" s="76"/>
      <c r="D1342" s="69" t="e">
        <f>VLOOKUP($C1341:$C$4969,$C$27:$D$4969,2,0)</f>
        <v>#N/A</v>
      </c>
      <c r="E1342" s="79"/>
      <c r="F1342" s="70" t="e">
        <f>VLOOKUP($E1342:$E$4969,'PLANO DE APLICAÇÃO'!$A$4:$B$1013,2,0)</f>
        <v>#N/A</v>
      </c>
      <c r="G1342" s="71"/>
      <c r="H1342" s="130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73"/>
      <c r="J1342" s="74"/>
      <c r="K1342" s="78"/>
    </row>
    <row r="1343" spans="1:11" s="131" customFormat="1" ht="41.25" customHeight="1" thickBot="1">
      <c r="A1343" s="68"/>
      <c r="B1343" s="77"/>
      <c r="C1343" s="76"/>
      <c r="D1343" s="69" t="e">
        <f>VLOOKUP($C1342:$C$4969,$C$27:$D$4969,2,0)</f>
        <v>#N/A</v>
      </c>
      <c r="E1343" s="79"/>
      <c r="F1343" s="70" t="e">
        <f>VLOOKUP($E1343:$E$4969,'PLANO DE APLICAÇÃO'!$A$4:$B$1013,2,0)</f>
        <v>#N/A</v>
      </c>
      <c r="G1343" s="71"/>
      <c r="H1343" s="130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73"/>
      <c r="J1343" s="74"/>
      <c r="K1343" s="78"/>
    </row>
    <row r="1344" spans="1:11" s="131" customFormat="1" ht="41.25" customHeight="1" thickBot="1">
      <c r="A1344" s="68"/>
      <c r="B1344" s="77"/>
      <c r="C1344" s="76"/>
      <c r="D1344" s="69" t="e">
        <f>VLOOKUP($C1343:$C$4969,$C$27:$D$4969,2,0)</f>
        <v>#N/A</v>
      </c>
      <c r="E1344" s="79"/>
      <c r="F1344" s="70" t="e">
        <f>VLOOKUP($E1344:$E$4969,'PLANO DE APLICAÇÃO'!$A$4:$B$1013,2,0)</f>
        <v>#N/A</v>
      </c>
      <c r="G1344" s="71"/>
      <c r="H1344" s="130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73"/>
      <c r="J1344" s="74"/>
      <c r="K1344" s="78"/>
    </row>
    <row r="1345" spans="1:11" s="131" customFormat="1" ht="41.25" customHeight="1" thickBot="1">
      <c r="A1345" s="68"/>
      <c r="B1345" s="77"/>
      <c r="C1345" s="76"/>
      <c r="D1345" s="69" t="e">
        <f>VLOOKUP($C1344:$C$4969,$C$27:$D$4969,2,0)</f>
        <v>#N/A</v>
      </c>
      <c r="E1345" s="79"/>
      <c r="F1345" s="70" t="e">
        <f>VLOOKUP($E1345:$E$4969,'PLANO DE APLICAÇÃO'!$A$4:$B$1013,2,0)</f>
        <v>#N/A</v>
      </c>
      <c r="G1345" s="71"/>
      <c r="H1345" s="130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73"/>
      <c r="J1345" s="74"/>
      <c r="K1345" s="78"/>
    </row>
    <row r="1346" spans="1:11" s="131" customFormat="1" ht="41.25" customHeight="1" thickBot="1">
      <c r="A1346" s="68"/>
      <c r="B1346" s="77"/>
      <c r="C1346" s="76"/>
      <c r="D1346" s="69" t="e">
        <f>VLOOKUP($C1345:$C$4969,$C$27:$D$4969,2,0)</f>
        <v>#N/A</v>
      </c>
      <c r="E1346" s="79"/>
      <c r="F1346" s="70" t="e">
        <f>VLOOKUP($E1346:$E$4969,'PLANO DE APLICAÇÃO'!$A$4:$B$1013,2,0)</f>
        <v>#N/A</v>
      </c>
      <c r="G1346" s="71"/>
      <c r="H1346" s="130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73"/>
      <c r="J1346" s="74"/>
      <c r="K1346" s="78"/>
    </row>
    <row r="1347" spans="1:11" s="131" customFormat="1" ht="41.25" customHeight="1" thickBot="1">
      <c r="A1347" s="68"/>
      <c r="B1347" s="77"/>
      <c r="C1347" s="76"/>
      <c r="D1347" s="69" t="e">
        <f>VLOOKUP($C1346:$C$4969,$C$27:$D$4969,2,0)</f>
        <v>#N/A</v>
      </c>
      <c r="E1347" s="79"/>
      <c r="F1347" s="70" t="e">
        <f>VLOOKUP($E1347:$E$4969,'PLANO DE APLICAÇÃO'!$A$4:$B$1013,2,0)</f>
        <v>#N/A</v>
      </c>
      <c r="G1347" s="71"/>
      <c r="H1347" s="130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73"/>
      <c r="J1347" s="74"/>
      <c r="K1347" s="78"/>
    </row>
    <row r="1348" spans="1:11" s="131" customFormat="1" ht="41.25" customHeight="1" thickBot="1">
      <c r="A1348" s="68"/>
      <c r="B1348" s="77"/>
      <c r="C1348" s="76"/>
      <c r="D1348" s="69" t="e">
        <f>VLOOKUP($C1347:$C$4969,$C$27:$D$4969,2,0)</f>
        <v>#N/A</v>
      </c>
      <c r="E1348" s="79"/>
      <c r="F1348" s="70" t="e">
        <f>VLOOKUP($E1348:$E$4969,'PLANO DE APLICAÇÃO'!$A$4:$B$1013,2,0)</f>
        <v>#N/A</v>
      </c>
      <c r="G1348" s="71"/>
      <c r="H1348" s="130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73"/>
      <c r="J1348" s="74"/>
      <c r="K1348" s="78"/>
    </row>
    <row r="1349" spans="1:11" s="131" customFormat="1" ht="41.25" customHeight="1" thickBot="1">
      <c r="A1349" s="68"/>
      <c r="B1349" s="77"/>
      <c r="C1349" s="76"/>
      <c r="D1349" s="69" t="e">
        <f>VLOOKUP($C1348:$C$4969,$C$27:$D$4969,2,0)</f>
        <v>#N/A</v>
      </c>
      <c r="E1349" s="79"/>
      <c r="F1349" s="70" t="e">
        <f>VLOOKUP($E1349:$E$4969,'PLANO DE APLICAÇÃO'!$A$4:$B$1013,2,0)</f>
        <v>#N/A</v>
      </c>
      <c r="G1349" s="71"/>
      <c r="H1349" s="130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73"/>
      <c r="J1349" s="74"/>
      <c r="K1349" s="78"/>
    </row>
    <row r="1350" spans="1:11" s="131" customFormat="1" ht="41.25" customHeight="1" thickBot="1">
      <c r="A1350" s="68"/>
      <c r="B1350" s="77"/>
      <c r="C1350" s="76"/>
      <c r="D1350" s="69" t="e">
        <f>VLOOKUP($C1349:$C$4969,$C$27:$D$4969,2,0)</f>
        <v>#N/A</v>
      </c>
      <c r="E1350" s="79"/>
      <c r="F1350" s="70" t="e">
        <f>VLOOKUP($E1350:$E$4969,'PLANO DE APLICAÇÃO'!$A$4:$B$1013,2,0)</f>
        <v>#N/A</v>
      </c>
      <c r="G1350" s="71"/>
      <c r="H1350" s="130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73"/>
      <c r="J1350" s="74"/>
      <c r="K1350" s="78"/>
    </row>
    <row r="1351" spans="1:11" s="131" customFormat="1" ht="41.25" customHeight="1" thickBot="1">
      <c r="A1351" s="68"/>
      <c r="B1351" s="77"/>
      <c r="C1351" s="76"/>
      <c r="D1351" s="69" t="e">
        <f>VLOOKUP($C1350:$C$4969,$C$27:$D$4969,2,0)</f>
        <v>#N/A</v>
      </c>
      <c r="E1351" s="79"/>
      <c r="F1351" s="70" t="e">
        <f>VLOOKUP($E1351:$E$4969,'PLANO DE APLICAÇÃO'!$A$4:$B$1013,2,0)</f>
        <v>#N/A</v>
      </c>
      <c r="G1351" s="71"/>
      <c r="H1351" s="130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73"/>
      <c r="J1351" s="74"/>
      <c r="K1351" s="78"/>
    </row>
    <row r="1352" spans="1:11" s="131" customFormat="1" ht="41.25" customHeight="1" thickBot="1">
      <c r="A1352" s="68"/>
      <c r="B1352" s="77"/>
      <c r="C1352" s="76"/>
      <c r="D1352" s="69" t="e">
        <f>VLOOKUP($C1351:$C$4969,$C$27:$D$4969,2,0)</f>
        <v>#N/A</v>
      </c>
      <c r="E1352" s="79"/>
      <c r="F1352" s="70" t="e">
        <f>VLOOKUP($E1352:$E$4969,'PLANO DE APLICAÇÃO'!$A$4:$B$1013,2,0)</f>
        <v>#N/A</v>
      </c>
      <c r="G1352" s="71"/>
      <c r="H1352" s="130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73"/>
      <c r="J1352" s="74"/>
      <c r="K1352" s="78"/>
    </row>
    <row r="1353" spans="1:11" s="131" customFormat="1" ht="41.25" customHeight="1" thickBot="1">
      <c r="A1353" s="68"/>
      <c r="B1353" s="77"/>
      <c r="C1353" s="76"/>
      <c r="D1353" s="69" t="e">
        <f>VLOOKUP($C1352:$C$4969,$C$27:$D$4969,2,0)</f>
        <v>#N/A</v>
      </c>
      <c r="E1353" s="79"/>
      <c r="F1353" s="70" t="e">
        <f>VLOOKUP($E1353:$E$4969,'PLANO DE APLICAÇÃO'!$A$4:$B$1013,2,0)</f>
        <v>#N/A</v>
      </c>
      <c r="G1353" s="71"/>
      <c r="H1353" s="130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73"/>
      <c r="J1353" s="74"/>
      <c r="K1353" s="78"/>
    </row>
    <row r="1354" spans="1:11" s="131" customFormat="1" ht="41.25" customHeight="1" thickBot="1">
      <c r="A1354" s="68"/>
      <c r="B1354" s="77"/>
      <c r="C1354" s="76"/>
      <c r="D1354" s="69" t="e">
        <f>VLOOKUP($C1353:$C$4969,$C$27:$D$4969,2,0)</f>
        <v>#N/A</v>
      </c>
      <c r="E1354" s="79"/>
      <c r="F1354" s="70" t="e">
        <f>VLOOKUP($E1354:$E$4969,'PLANO DE APLICAÇÃO'!$A$4:$B$1013,2,0)</f>
        <v>#N/A</v>
      </c>
      <c r="G1354" s="71"/>
      <c r="H1354" s="130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73"/>
      <c r="J1354" s="74"/>
      <c r="K1354" s="78"/>
    </row>
    <row r="1355" spans="1:11" s="131" customFormat="1" ht="41.25" customHeight="1" thickBot="1">
      <c r="A1355" s="68"/>
      <c r="B1355" s="77"/>
      <c r="C1355" s="76"/>
      <c r="D1355" s="69" t="e">
        <f>VLOOKUP($C1354:$C$4969,$C$27:$D$4969,2,0)</f>
        <v>#N/A</v>
      </c>
      <c r="E1355" s="79"/>
      <c r="F1355" s="70" t="e">
        <f>VLOOKUP($E1355:$E$4969,'PLANO DE APLICAÇÃO'!$A$4:$B$1013,2,0)</f>
        <v>#N/A</v>
      </c>
      <c r="G1355" s="71"/>
      <c r="H1355" s="130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73"/>
      <c r="J1355" s="74"/>
      <c r="K1355" s="78"/>
    </row>
    <row r="1356" spans="1:11" s="131" customFormat="1" ht="41.25" customHeight="1" thickBot="1">
      <c r="A1356" s="68"/>
      <c r="B1356" s="77"/>
      <c r="C1356" s="76"/>
      <c r="D1356" s="69" t="e">
        <f>VLOOKUP($C1355:$C$4969,$C$27:$D$4969,2,0)</f>
        <v>#N/A</v>
      </c>
      <c r="E1356" s="79"/>
      <c r="F1356" s="70" t="e">
        <f>VLOOKUP($E1356:$E$4969,'PLANO DE APLICAÇÃO'!$A$4:$B$1013,2,0)</f>
        <v>#N/A</v>
      </c>
      <c r="G1356" s="71"/>
      <c r="H1356" s="130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73"/>
      <c r="J1356" s="74"/>
      <c r="K1356" s="78"/>
    </row>
    <row r="1357" spans="1:11" s="131" customFormat="1" ht="41.25" customHeight="1" thickBot="1">
      <c r="A1357" s="68"/>
      <c r="B1357" s="77"/>
      <c r="C1357" s="76"/>
      <c r="D1357" s="69" t="e">
        <f>VLOOKUP($C1356:$C$4969,$C$27:$D$4969,2,0)</f>
        <v>#N/A</v>
      </c>
      <c r="E1357" s="79"/>
      <c r="F1357" s="70" t="e">
        <f>VLOOKUP($E1357:$E$4969,'PLANO DE APLICAÇÃO'!$A$4:$B$1013,2,0)</f>
        <v>#N/A</v>
      </c>
      <c r="G1357" s="71"/>
      <c r="H1357" s="130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73"/>
      <c r="J1357" s="74"/>
      <c r="K1357" s="78"/>
    </row>
    <row r="1358" spans="1:11" s="131" customFormat="1" ht="41.25" customHeight="1" thickBot="1">
      <c r="A1358" s="68"/>
      <c r="B1358" s="77"/>
      <c r="C1358" s="76"/>
      <c r="D1358" s="69" t="e">
        <f>VLOOKUP($C1357:$C$4969,$C$27:$D$4969,2,0)</f>
        <v>#N/A</v>
      </c>
      <c r="E1358" s="79"/>
      <c r="F1358" s="70" t="e">
        <f>VLOOKUP($E1358:$E$4969,'PLANO DE APLICAÇÃO'!$A$4:$B$1013,2,0)</f>
        <v>#N/A</v>
      </c>
      <c r="G1358" s="71"/>
      <c r="H1358" s="130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73"/>
      <c r="J1358" s="74"/>
      <c r="K1358" s="78"/>
    </row>
    <row r="1359" spans="1:11" s="131" customFormat="1" ht="41.25" customHeight="1" thickBot="1">
      <c r="A1359" s="68"/>
      <c r="B1359" s="77"/>
      <c r="C1359" s="76"/>
      <c r="D1359" s="69" t="e">
        <f>VLOOKUP($C1358:$C$4969,$C$27:$D$4969,2,0)</f>
        <v>#N/A</v>
      </c>
      <c r="E1359" s="79"/>
      <c r="F1359" s="70" t="e">
        <f>VLOOKUP($E1359:$E$4969,'PLANO DE APLICAÇÃO'!$A$4:$B$1013,2,0)</f>
        <v>#N/A</v>
      </c>
      <c r="G1359" s="71"/>
      <c r="H1359" s="130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73"/>
      <c r="J1359" s="74"/>
      <c r="K1359" s="78"/>
    </row>
    <row r="1360" spans="1:11" s="131" customFormat="1" ht="41.25" customHeight="1" thickBot="1">
      <c r="A1360" s="68"/>
      <c r="B1360" s="77"/>
      <c r="C1360" s="76"/>
      <c r="D1360" s="69" t="e">
        <f>VLOOKUP($C1359:$C$4969,$C$27:$D$4969,2,0)</f>
        <v>#N/A</v>
      </c>
      <c r="E1360" s="79"/>
      <c r="F1360" s="70" t="e">
        <f>VLOOKUP($E1360:$E$4969,'PLANO DE APLICAÇÃO'!$A$4:$B$1013,2,0)</f>
        <v>#N/A</v>
      </c>
      <c r="G1360" s="71"/>
      <c r="H1360" s="130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73"/>
      <c r="J1360" s="74"/>
      <c r="K1360" s="78"/>
    </row>
    <row r="1361" spans="1:11" s="131" customFormat="1" ht="41.25" customHeight="1" thickBot="1">
      <c r="A1361" s="68"/>
      <c r="B1361" s="77"/>
      <c r="C1361" s="76"/>
      <c r="D1361" s="69" t="e">
        <f>VLOOKUP($C1360:$C$4969,$C$27:$D$4969,2,0)</f>
        <v>#N/A</v>
      </c>
      <c r="E1361" s="79"/>
      <c r="F1361" s="70" t="e">
        <f>VLOOKUP($E1361:$E$4969,'PLANO DE APLICAÇÃO'!$A$4:$B$1013,2,0)</f>
        <v>#N/A</v>
      </c>
      <c r="G1361" s="71"/>
      <c r="H1361" s="130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73"/>
      <c r="J1361" s="74"/>
      <c r="K1361" s="78"/>
    </row>
    <row r="1362" spans="1:11" s="131" customFormat="1" ht="41.25" customHeight="1" thickBot="1">
      <c r="A1362" s="68"/>
      <c r="B1362" s="77"/>
      <c r="C1362" s="76"/>
      <c r="D1362" s="69" t="e">
        <f>VLOOKUP($C1361:$C$4969,$C$27:$D$4969,2,0)</f>
        <v>#N/A</v>
      </c>
      <c r="E1362" s="79"/>
      <c r="F1362" s="70" t="e">
        <f>VLOOKUP($E1362:$E$4969,'PLANO DE APLICAÇÃO'!$A$4:$B$1013,2,0)</f>
        <v>#N/A</v>
      </c>
      <c r="G1362" s="71"/>
      <c r="H1362" s="130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73"/>
      <c r="J1362" s="74"/>
      <c r="K1362" s="78"/>
    </row>
    <row r="1363" spans="1:11" s="131" customFormat="1" ht="41.25" customHeight="1" thickBot="1">
      <c r="A1363" s="68"/>
      <c r="B1363" s="77"/>
      <c r="C1363" s="76"/>
      <c r="D1363" s="69" t="e">
        <f>VLOOKUP($C1362:$C$4969,$C$27:$D$4969,2,0)</f>
        <v>#N/A</v>
      </c>
      <c r="E1363" s="79"/>
      <c r="F1363" s="70" t="e">
        <f>VLOOKUP($E1363:$E$4969,'PLANO DE APLICAÇÃO'!$A$4:$B$1013,2,0)</f>
        <v>#N/A</v>
      </c>
      <c r="G1363" s="71"/>
      <c r="H1363" s="130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73"/>
      <c r="J1363" s="74"/>
      <c r="K1363" s="78"/>
    </row>
    <row r="1364" spans="1:11" s="131" customFormat="1" ht="41.25" customHeight="1" thickBot="1">
      <c r="A1364" s="68"/>
      <c r="B1364" s="77"/>
      <c r="C1364" s="76"/>
      <c r="D1364" s="69" t="e">
        <f>VLOOKUP($C1363:$C$4969,$C$27:$D$4969,2,0)</f>
        <v>#N/A</v>
      </c>
      <c r="E1364" s="79"/>
      <c r="F1364" s="70" t="e">
        <f>VLOOKUP($E1364:$E$4969,'PLANO DE APLICAÇÃO'!$A$4:$B$1013,2,0)</f>
        <v>#N/A</v>
      </c>
      <c r="G1364" s="71"/>
      <c r="H1364" s="130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73"/>
      <c r="J1364" s="74"/>
      <c r="K1364" s="78"/>
    </row>
    <row r="1365" spans="1:11" s="131" customFormat="1" ht="41.25" customHeight="1" thickBot="1">
      <c r="A1365" s="68"/>
      <c r="B1365" s="77"/>
      <c r="C1365" s="76"/>
      <c r="D1365" s="69" t="e">
        <f>VLOOKUP($C1364:$C$4969,$C$27:$D$4969,2,0)</f>
        <v>#N/A</v>
      </c>
      <c r="E1365" s="79"/>
      <c r="F1365" s="70" t="e">
        <f>VLOOKUP($E1365:$E$4969,'PLANO DE APLICAÇÃO'!$A$4:$B$1013,2,0)</f>
        <v>#N/A</v>
      </c>
      <c r="G1365" s="71"/>
      <c r="H1365" s="130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73"/>
      <c r="J1365" s="74"/>
      <c r="K1365" s="78"/>
    </row>
    <row r="1366" spans="1:11" s="131" customFormat="1" ht="41.25" customHeight="1" thickBot="1">
      <c r="A1366" s="68"/>
      <c r="B1366" s="77"/>
      <c r="C1366" s="76"/>
      <c r="D1366" s="69" t="e">
        <f>VLOOKUP($C1365:$C$4969,$C$27:$D$4969,2,0)</f>
        <v>#N/A</v>
      </c>
      <c r="E1366" s="79"/>
      <c r="F1366" s="70" t="e">
        <f>VLOOKUP($E1366:$E$4969,'PLANO DE APLICAÇÃO'!$A$4:$B$1013,2,0)</f>
        <v>#N/A</v>
      </c>
      <c r="G1366" s="71"/>
      <c r="H1366" s="130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73"/>
      <c r="J1366" s="74"/>
      <c r="K1366" s="78"/>
    </row>
    <row r="1367" spans="1:11" s="131" customFormat="1" ht="41.25" customHeight="1" thickBot="1">
      <c r="A1367" s="68"/>
      <c r="B1367" s="77"/>
      <c r="C1367" s="76"/>
      <c r="D1367" s="69" t="e">
        <f>VLOOKUP($C1366:$C$4969,$C$27:$D$4969,2,0)</f>
        <v>#N/A</v>
      </c>
      <c r="E1367" s="79"/>
      <c r="F1367" s="70" t="e">
        <f>VLOOKUP($E1367:$E$4969,'PLANO DE APLICAÇÃO'!$A$4:$B$1013,2,0)</f>
        <v>#N/A</v>
      </c>
      <c r="G1367" s="71"/>
      <c r="H1367" s="130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73"/>
      <c r="J1367" s="74"/>
      <c r="K1367" s="78"/>
    </row>
    <row r="1368" spans="1:11" s="131" customFormat="1" ht="41.25" customHeight="1" thickBot="1">
      <c r="A1368" s="68"/>
      <c r="B1368" s="77"/>
      <c r="C1368" s="76"/>
      <c r="D1368" s="69" t="e">
        <f>VLOOKUP($C1367:$C$4969,$C$27:$D$4969,2,0)</f>
        <v>#N/A</v>
      </c>
      <c r="E1368" s="79"/>
      <c r="F1368" s="70" t="e">
        <f>VLOOKUP($E1368:$E$4969,'PLANO DE APLICAÇÃO'!$A$4:$B$1013,2,0)</f>
        <v>#N/A</v>
      </c>
      <c r="G1368" s="71"/>
      <c r="H1368" s="130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73"/>
      <c r="J1368" s="74"/>
      <c r="K1368" s="78"/>
    </row>
    <row r="1369" spans="1:11" s="131" customFormat="1" ht="41.25" customHeight="1" thickBot="1">
      <c r="A1369" s="68"/>
      <c r="B1369" s="77"/>
      <c r="C1369" s="76"/>
      <c r="D1369" s="69" t="e">
        <f>VLOOKUP($C1368:$C$4969,$C$27:$D$4969,2,0)</f>
        <v>#N/A</v>
      </c>
      <c r="E1369" s="79"/>
      <c r="F1369" s="70" t="e">
        <f>VLOOKUP($E1369:$E$4969,'PLANO DE APLICAÇÃO'!$A$4:$B$1013,2,0)</f>
        <v>#N/A</v>
      </c>
      <c r="G1369" s="71"/>
      <c r="H1369" s="130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73"/>
      <c r="J1369" s="74"/>
      <c r="K1369" s="78"/>
    </row>
    <row r="1370" spans="1:11" s="131" customFormat="1" ht="41.25" customHeight="1" thickBot="1">
      <c r="A1370" s="68"/>
      <c r="B1370" s="77"/>
      <c r="C1370" s="76"/>
      <c r="D1370" s="69" t="e">
        <f>VLOOKUP($C1369:$C$4969,$C$27:$D$4969,2,0)</f>
        <v>#N/A</v>
      </c>
      <c r="E1370" s="79"/>
      <c r="F1370" s="70" t="e">
        <f>VLOOKUP($E1370:$E$4969,'PLANO DE APLICAÇÃO'!$A$4:$B$1013,2,0)</f>
        <v>#N/A</v>
      </c>
      <c r="G1370" s="71"/>
      <c r="H1370" s="130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73"/>
      <c r="J1370" s="74"/>
      <c r="K1370" s="78"/>
    </row>
    <row r="1371" spans="1:11" s="131" customFormat="1" ht="41.25" customHeight="1" thickBot="1">
      <c r="A1371" s="68"/>
      <c r="B1371" s="77"/>
      <c r="C1371" s="76"/>
      <c r="D1371" s="69" t="e">
        <f>VLOOKUP($C1370:$C$4969,$C$27:$D$4969,2,0)</f>
        <v>#N/A</v>
      </c>
      <c r="E1371" s="79"/>
      <c r="F1371" s="70" t="e">
        <f>VLOOKUP($E1371:$E$4969,'PLANO DE APLICAÇÃO'!$A$4:$B$1013,2,0)</f>
        <v>#N/A</v>
      </c>
      <c r="G1371" s="71"/>
      <c r="H1371" s="130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73"/>
      <c r="J1371" s="74"/>
      <c r="K1371" s="78"/>
    </row>
    <row r="1372" spans="1:11" s="131" customFormat="1" ht="41.25" customHeight="1" thickBot="1">
      <c r="A1372" s="68"/>
      <c r="B1372" s="77"/>
      <c r="C1372" s="76"/>
      <c r="D1372" s="69" t="e">
        <f>VLOOKUP($C1371:$C$4969,$C$27:$D$4969,2,0)</f>
        <v>#N/A</v>
      </c>
      <c r="E1372" s="79"/>
      <c r="F1372" s="70" t="e">
        <f>VLOOKUP($E1372:$E$4969,'PLANO DE APLICAÇÃO'!$A$4:$B$1013,2,0)</f>
        <v>#N/A</v>
      </c>
      <c r="G1372" s="71"/>
      <c r="H1372" s="130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73"/>
      <c r="J1372" s="74"/>
      <c r="K1372" s="78"/>
    </row>
    <row r="1373" spans="1:11" s="131" customFormat="1" ht="41.25" customHeight="1" thickBot="1">
      <c r="A1373" s="68"/>
      <c r="B1373" s="77"/>
      <c r="C1373" s="76"/>
      <c r="D1373" s="69" t="e">
        <f>VLOOKUP($C1372:$C$4969,$C$27:$D$4969,2,0)</f>
        <v>#N/A</v>
      </c>
      <c r="E1373" s="79"/>
      <c r="F1373" s="70" t="e">
        <f>VLOOKUP($E1373:$E$4969,'PLANO DE APLICAÇÃO'!$A$4:$B$1013,2,0)</f>
        <v>#N/A</v>
      </c>
      <c r="G1373" s="71"/>
      <c r="H1373" s="130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73"/>
      <c r="J1373" s="74"/>
      <c r="K1373" s="78"/>
    </row>
    <row r="1374" spans="1:11" s="131" customFormat="1" ht="41.25" customHeight="1" thickBot="1">
      <c r="A1374" s="68"/>
      <c r="B1374" s="77"/>
      <c r="C1374" s="76"/>
      <c r="D1374" s="69" t="e">
        <f>VLOOKUP($C1373:$C$4969,$C$27:$D$4969,2,0)</f>
        <v>#N/A</v>
      </c>
      <c r="E1374" s="79"/>
      <c r="F1374" s="70" t="e">
        <f>VLOOKUP($E1374:$E$4969,'PLANO DE APLICAÇÃO'!$A$4:$B$1013,2,0)</f>
        <v>#N/A</v>
      </c>
      <c r="G1374" s="71"/>
      <c r="H1374" s="130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73"/>
      <c r="J1374" s="74"/>
      <c r="K1374" s="78"/>
    </row>
    <row r="1375" spans="1:11" s="131" customFormat="1" ht="41.25" customHeight="1" thickBot="1">
      <c r="A1375" s="68"/>
      <c r="B1375" s="77"/>
      <c r="C1375" s="76"/>
      <c r="D1375" s="69" t="e">
        <f>VLOOKUP($C1374:$C$4969,$C$27:$D$4969,2,0)</f>
        <v>#N/A</v>
      </c>
      <c r="E1375" s="79"/>
      <c r="F1375" s="70" t="e">
        <f>VLOOKUP($E1375:$E$4969,'PLANO DE APLICAÇÃO'!$A$4:$B$1013,2,0)</f>
        <v>#N/A</v>
      </c>
      <c r="G1375" s="71"/>
      <c r="H1375" s="130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73"/>
      <c r="J1375" s="74"/>
      <c r="K1375" s="78"/>
    </row>
    <row r="1376" spans="1:11" s="131" customFormat="1" ht="41.25" customHeight="1" thickBot="1">
      <c r="A1376" s="68"/>
      <c r="B1376" s="77"/>
      <c r="C1376" s="76"/>
      <c r="D1376" s="69" t="e">
        <f>VLOOKUP($C1375:$C$4969,$C$27:$D$4969,2,0)</f>
        <v>#N/A</v>
      </c>
      <c r="E1376" s="79"/>
      <c r="F1376" s="70" t="e">
        <f>VLOOKUP($E1376:$E$4969,'PLANO DE APLICAÇÃO'!$A$4:$B$1013,2,0)</f>
        <v>#N/A</v>
      </c>
      <c r="G1376" s="71"/>
      <c r="H1376" s="130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73"/>
      <c r="J1376" s="74"/>
      <c r="K1376" s="78"/>
    </row>
    <row r="1377" spans="1:11" s="131" customFormat="1" ht="41.25" customHeight="1" thickBot="1">
      <c r="A1377" s="68"/>
      <c r="B1377" s="77"/>
      <c r="C1377" s="76"/>
      <c r="D1377" s="69" t="e">
        <f>VLOOKUP($C1376:$C$4969,$C$27:$D$4969,2,0)</f>
        <v>#N/A</v>
      </c>
      <c r="E1377" s="79"/>
      <c r="F1377" s="70" t="e">
        <f>VLOOKUP($E1377:$E$4969,'PLANO DE APLICAÇÃO'!$A$4:$B$1013,2,0)</f>
        <v>#N/A</v>
      </c>
      <c r="G1377" s="71"/>
      <c r="H1377" s="130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73"/>
      <c r="J1377" s="74"/>
      <c r="K1377" s="78"/>
    </row>
    <row r="1378" spans="1:11" s="131" customFormat="1" ht="41.25" customHeight="1" thickBot="1">
      <c r="A1378" s="68"/>
      <c r="B1378" s="77"/>
      <c r="C1378" s="76"/>
      <c r="D1378" s="69" t="e">
        <f>VLOOKUP($C1377:$C$4969,$C$27:$D$4969,2,0)</f>
        <v>#N/A</v>
      </c>
      <c r="E1378" s="79"/>
      <c r="F1378" s="70" t="e">
        <f>VLOOKUP($E1378:$E$4969,'PLANO DE APLICAÇÃO'!$A$4:$B$1013,2,0)</f>
        <v>#N/A</v>
      </c>
      <c r="G1378" s="71"/>
      <c r="H1378" s="130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73"/>
      <c r="J1378" s="74"/>
      <c r="K1378" s="78"/>
    </row>
    <row r="1379" spans="1:11" s="131" customFormat="1" ht="41.25" customHeight="1" thickBot="1">
      <c r="A1379" s="68"/>
      <c r="B1379" s="77"/>
      <c r="C1379" s="76"/>
      <c r="D1379" s="69" t="e">
        <f>VLOOKUP($C1378:$C$4969,$C$27:$D$4969,2,0)</f>
        <v>#N/A</v>
      </c>
      <c r="E1379" s="79"/>
      <c r="F1379" s="70" t="e">
        <f>VLOOKUP($E1379:$E$4969,'PLANO DE APLICAÇÃO'!$A$4:$B$1013,2,0)</f>
        <v>#N/A</v>
      </c>
      <c r="G1379" s="71"/>
      <c r="H1379" s="130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73"/>
      <c r="J1379" s="74"/>
      <c r="K1379" s="78"/>
    </row>
    <row r="1380" spans="1:11" s="131" customFormat="1" ht="41.25" customHeight="1" thickBot="1">
      <c r="A1380" s="68"/>
      <c r="B1380" s="77"/>
      <c r="C1380" s="76"/>
      <c r="D1380" s="69" t="e">
        <f>VLOOKUP($C1379:$C$4969,$C$27:$D$4969,2,0)</f>
        <v>#N/A</v>
      </c>
      <c r="E1380" s="79"/>
      <c r="F1380" s="70" t="e">
        <f>VLOOKUP($E1380:$E$4969,'PLANO DE APLICAÇÃO'!$A$4:$B$1013,2,0)</f>
        <v>#N/A</v>
      </c>
      <c r="G1380" s="71"/>
      <c r="H1380" s="130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73"/>
      <c r="J1380" s="74"/>
      <c r="K1380" s="78"/>
    </row>
    <row r="1381" spans="1:11" s="131" customFormat="1" ht="41.25" customHeight="1" thickBot="1">
      <c r="A1381" s="68"/>
      <c r="B1381" s="77"/>
      <c r="C1381" s="76"/>
      <c r="D1381" s="69" t="e">
        <f>VLOOKUP($C1380:$C$4969,$C$27:$D$4969,2,0)</f>
        <v>#N/A</v>
      </c>
      <c r="E1381" s="79"/>
      <c r="F1381" s="70" t="e">
        <f>VLOOKUP($E1381:$E$4969,'PLANO DE APLICAÇÃO'!$A$4:$B$1013,2,0)</f>
        <v>#N/A</v>
      </c>
      <c r="G1381" s="71"/>
      <c r="H1381" s="130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73"/>
      <c r="J1381" s="74"/>
      <c r="K1381" s="78"/>
    </row>
    <row r="1382" spans="1:11" s="131" customFormat="1" ht="41.25" customHeight="1" thickBot="1">
      <c r="A1382" s="68"/>
      <c r="B1382" s="77"/>
      <c r="C1382" s="76"/>
      <c r="D1382" s="69" t="e">
        <f>VLOOKUP($C1381:$C$4969,$C$27:$D$4969,2,0)</f>
        <v>#N/A</v>
      </c>
      <c r="E1382" s="79"/>
      <c r="F1382" s="70" t="e">
        <f>VLOOKUP($E1382:$E$4969,'PLANO DE APLICAÇÃO'!$A$4:$B$1013,2,0)</f>
        <v>#N/A</v>
      </c>
      <c r="G1382" s="71"/>
      <c r="H1382" s="130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73"/>
      <c r="J1382" s="74"/>
      <c r="K1382" s="78"/>
    </row>
    <row r="1383" spans="1:11" s="131" customFormat="1" ht="41.25" customHeight="1" thickBot="1">
      <c r="A1383" s="68"/>
      <c r="B1383" s="77"/>
      <c r="C1383" s="76"/>
      <c r="D1383" s="69" t="e">
        <f>VLOOKUP($C1382:$C$4969,$C$27:$D$4969,2,0)</f>
        <v>#N/A</v>
      </c>
      <c r="E1383" s="79"/>
      <c r="F1383" s="70" t="e">
        <f>VLOOKUP($E1383:$E$4969,'PLANO DE APLICAÇÃO'!$A$4:$B$1013,2,0)</f>
        <v>#N/A</v>
      </c>
      <c r="G1383" s="71"/>
      <c r="H1383" s="130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73"/>
      <c r="J1383" s="74"/>
      <c r="K1383" s="78"/>
    </row>
    <row r="1384" spans="1:11" s="131" customFormat="1" ht="41.25" customHeight="1" thickBot="1">
      <c r="A1384" s="68"/>
      <c r="B1384" s="77"/>
      <c r="C1384" s="76"/>
      <c r="D1384" s="69" t="e">
        <f>VLOOKUP($C1383:$C$4969,$C$27:$D$4969,2,0)</f>
        <v>#N/A</v>
      </c>
      <c r="E1384" s="79"/>
      <c r="F1384" s="70" t="e">
        <f>VLOOKUP($E1384:$E$4969,'PLANO DE APLICAÇÃO'!$A$4:$B$1013,2,0)</f>
        <v>#N/A</v>
      </c>
      <c r="G1384" s="71"/>
      <c r="H1384" s="130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73"/>
      <c r="J1384" s="74"/>
      <c r="K1384" s="78"/>
    </row>
    <row r="1385" spans="1:11" s="131" customFormat="1" ht="41.25" customHeight="1" thickBot="1">
      <c r="A1385" s="68"/>
      <c r="B1385" s="77"/>
      <c r="C1385" s="76"/>
      <c r="D1385" s="69" t="e">
        <f>VLOOKUP($C1384:$C$4969,$C$27:$D$4969,2,0)</f>
        <v>#N/A</v>
      </c>
      <c r="E1385" s="79"/>
      <c r="F1385" s="70" t="e">
        <f>VLOOKUP($E1385:$E$4969,'PLANO DE APLICAÇÃO'!$A$4:$B$1013,2,0)</f>
        <v>#N/A</v>
      </c>
      <c r="G1385" s="71"/>
      <c r="H1385" s="130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73"/>
      <c r="J1385" s="74"/>
      <c r="K1385" s="78"/>
    </row>
    <row r="1386" spans="1:11" s="131" customFormat="1" ht="41.25" customHeight="1" thickBot="1">
      <c r="A1386" s="68"/>
      <c r="B1386" s="77"/>
      <c r="C1386" s="76"/>
      <c r="D1386" s="69" t="e">
        <f>VLOOKUP($C1385:$C$4969,$C$27:$D$4969,2,0)</f>
        <v>#N/A</v>
      </c>
      <c r="E1386" s="79"/>
      <c r="F1386" s="70" t="e">
        <f>VLOOKUP($E1386:$E$4969,'PLANO DE APLICAÇÃO'!$A$4:$B$1013,2,0)</f>
        <v>#N/A</v>
      </c>
      <c r="G1386" s="71"/>
      <c r="H1386" s="130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73"/>
      <c r="J1386" s="74"/>
      <c r="K1386" s="78"/>
    </row>
    <row r="1387" spans="1:11" s="131" customFormat="1" ht="41.25" customHeight="1" thickBot="1">
      <c r="A1387" s="68"/>
      <c r="B1387" s="77"/>
      <c r="C1387" s="76"/>
      <c r="D1387" s="69" t="e">
        <f>VLOOKUP($C1386:$C$4969,$C$27:$D$4969,2,0)</f>
        <v>#N/A</v>
      </c>
      <c r="E1387" s="79"/>
      <c r="F1387" s="70" t="e">
        <f>VLOOKUP($E1387:$E$4969,'PLANO DE APLICAÇÃO'!$A$4:$B$1013,2,0)</f>
        <v>#N/A</v>
      </c>
      <c r="G1387" s="71"/>
      <c r="H1387" s="130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73"/>
      <c r="J1387" s="74"/>
      <c r="K1387" s="78"/>
    </row>
    <row r="1388" spans="1:11" s="131" customFormat="1" ht="41.25" customHeight="1" thickBot="1">
      <c r="A1388" s="68"/>
      <c r="B1388" s="77"/>
      <c r="C1388" s="76"/>
      <c r="D1388" s="69" t="e">
        <f>VLOOKUP($C1387:$C$4969,$C$27:$D$4969,2,0)</f>
        <v>#N/A</v>
      </c>
      <c r="E1388" s="79"/>
      <c r="F1388" s="70" t="e">
        <f>VLOOKUP($E1388:$E$4969,'PLANO DE APLICAÇÃO'!$A$4:$B$1013,2,0)</f>
        <v>#N/A</v>
      </c>
      <c r="G1388" s="71"/>
      <c r="H1388" s="130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73"/>
      <c r="J1388" s="74"/>
      <c r="K1388" s="78"/>
    </row>
    <row r="1389" spans="1:11" s="131" customFormat="1" ht="41.25" customHeight="1" thickBot="1">
      <c r="A1389" s="68"/>
      <c r="B1389" s="77"/>
      <c r="C1389" s="76"/>
      <c r="D1389" s="69" t="e">
        <f>VLOOKUP($C1388:$C$4969,$C$27:$D$4969,2,0)</f>
        <v>#N/A</v>
      </c>
      <c r="E1389" s="79"/>
      <c r="F1389" s="70" t="e">
        <f>VLOOKUP($E1389:$E$4969,'PLANO DE APLICAÇÃO'!$A$4:$B$1013,2,0)</f>
        <v>#N/A</v>
      </c>
      <c r="G1389" s="71"/>
      <c r="H1389" s="130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73"/>
      <c r="J1389" s="74"/>
      <c r="K1389" s="78"/>
    </row>
    <row r="1390" spans="1:11" s="131" customFormat="1" ht="41.25" customHeight="1" thickBot="1">
      <c r="A1390" s="68"/>
      <c r="B1390" s="77"/>
      <c r="C1390" s="76"/>
      <c r="D1390" s="69" t="e">
        <f>VLOOKUP($C1389:$C$4969,$C$27:$D$4969,2,0)</f>
        <v>#N/A</v>
      </c>
      <c r="E1390" s="79"/>
      <c r="F1390" s="70" t="e">
        <f>VLOOKUP($E1390:$E$4969,'PLANO DE APLICAÇÃO'!$A$4:$B$1013,2,0)</f>
        <v>#N/A</v>
      </c>
      <c r="G1390" s="71"/>
      <c r="H1390" s="130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73"/>
      <c r="J1390" s="74"/>
      <c r="K1390" s="78"/>
    </row>
    <row r="1391" spans="1:11" s="131" customFormat="1" ht="41.25" customHeight="1" thickBot="1">
      <c r="A1391" s="68"/>
      <c r="B1391" s="77"/>
      <c r="C1391" s="76"/>
      <c r="D1391" s="69" t="e">
        <f>VLOOKUP($C1390:$C$4969,$C$27:$D$4969,2,0)</f>
        <v>#N/A</v>
      </c>
      <c r="E1391" s="79"/>
      <c r="F1391" s="70" t="e">
        <f>VLOOKUP($E1391:$E$4969,'PLANO DE APLICAÇÃO'!$A$4:$B$1013,2,0)</f>
        <v>#N/A</v>
      </c>
      <c r="G1391" s="71"/>
      <c r="H1391" s="130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73"/>
      <c r="J1391" s="74"/>
      <c r="K1391" s="78"/>
    </row>
    <row r="1392" spans="1:11" s="131" customFormat="1" ht="41.25" customHeight="1" thickBot="1">
      <c r="A1392" s="68"/>
      <c r="B1392" s="77"/>
      <c r="C1392" s="76"/>
      <c r="D1392" s="69" t="e">
        <f>VLOOKUP($C1391:$C$4969,$C$27:$D$4969,2,0)</f>
        <v>#N/A</v>
      </c>
      <c r="E1392" s="79"/>
      <c r="F1392" s="70" t="e">
        <f>VLOOKUP($E1392:$E$4969,'PLANO DE APLICAÇÃO'!$A$4:$B$1013,2,0)</f>
        <v>#N/A</v>
      </c>
      <c r="G1392" s="71"/>
      <c r="H1392" s="130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73"/>
      <c r="J1392" s="74"/>
      <c r="K1392" s="78"/>
    </row>
    <row r="1393" spans="1:11" s="131" customFormat="1" ht="41.25" customHeight="1" thickBot="1">
      <c r="A1393" s="68"/>
      <c r="B1393" s="77"/>
      <c r="C1393" s="76"/>
      <c r="D1393" s="69" t="e">
        <f>VLOOKUP($C1392:$C$4969,$C$27:$D$4969,2,0)</f>
        <v>#N/A</v>
      </c>
      <c r="E1393" s="79"/>
      <c r="F1393" s="70" t="e">
        <f>VLOOKUP($E1393:$E$4969,'PLANO DE APLICAÇÃO'!$A$4:$B$1013,2,0)</f>
        <v>#N/A</v>
      </c>
      <c r="G1393" s="71"/>
      <c r="H1393" s="130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73"/>
      <c r="J1393" s="74"/>
      <c r="K1393" s="78"/>
    </row>
    <row r="1394" spans="1:11" s="131" customFormat="1" ht="41.25" customHeight="1" thickBot="1">
      <c r="A1394" s="68"/>
      <c r="B1394" s="77"/>
      <c r="C1394" s="76"/>
      <c r="D1394" s="69" t="e">
        <f>VLOOKUP($C1393:$C$4969,$C$27:$D$4969,2,0)</f>
        <v>#N/A</v>
      </c>
      <c r="E1394" s="79"/>
      <c r="F1394" s="70" t="e">
        <f>VLOOKUP($E1394:$E$4969,'PLANO DE APLICAÇÃO'!$A$4:$B$1013,2,0)</f>
        <v>#N/A</v>
      </c>
      <c r="G1394" s="71"/>
      <c r="H1394" s="130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73"/>
      <c r="J1394" s="74"/>
      <c r="K1394" s="78"/>
    </row>
    <row r="1395" spans="1:11" s="131" customFormat="1" ht="41.25" customHeight="1" thickBot="1">
      <c r="A1395" s="68"/>
      <c r="B1395" s="77"/>
      <c r="C1395" s="76"/>
      <c r="D1395" s="69" t="e">
        <f>VLOOKUP($C1394:$C$4969,$C$27:$D$4969,2,0)</f>
        <v>#N/A</v>
      </c>
      <c r="E1395" s="79"/>
      <c r="F1395" s="70" t="e">
        <f>VLOOKUP($E1395:$E$4969,'PLANO DE APLICAÇÃO'!$A$4:$B$1013,2,0)</f>
        <v>#N/A</v>
      </c>
      <c r="G1395" s="71"/>
      <c r="H1395" s="130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73"/>
      <c r="J1395" s="74"/>
      <c r="K1395" s="78"/>
    </row>
    <row r="1396" spans="1:11" s="131" customFormat="1" ht="41.25" customHeight="1" thickBot="1">
      <c r="A1396" s="68"/>
      <c r="B1396" s="77"/>
      <c r="C1396" s="76"/>
      <c r="D1396" s="69" t="e">
        <f>VLOOKUP($C1395:$C$4969,$C$27:$D$4969,2,0)</f>
        <v>#N/A</v>
      </c>
      <c r="E1396" s="79"/>
      <c r="F1396" s="70" t="e">
        <f>VLOOKUP($E1396:$E$4969,'PLANO DE APLICAÇÃO'!$A$4:$B$1013,2,0)</f>
        <v>#N/A</v>
      </c>
      <c r="G1396" s="71"/>
      <c r="H1396" s="130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73"/>
      <c r="J1396" s="74"/>
      <c r="K1396" s="78"/>
    </row>
    <row r="1397" spans="1:11" s="131" customFormat="1" ht="41.25" customHeight="1" thickBot="1">
      <c r="A1397" s="68"/>
      <c r="B1397" s="77"/>
      <c r="C1397" s="76"/>
      <c r="D1397" s="69" t="e">
        <f>VLOOKUP($C1396:$C$4969,$C$27:$D$4969,2,0)</f>
        <v>#N/A</v>
      </c>
      <c r="E1397" s="79"/>
      <c r="F1397" s="70" t="e">
        <f>VLOOKUP($E1397:$E$4969,'PLANO DE APLICAÇÃO'!$A$4:$B$1013,2,0)</f>
        <v>#N/A</v>
      </c>
      <c r="G1397" s="71"/>
      <c r="H1397" s="130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73"/>
      <c r="J1397" s="74"/>
      <c r="K1397" s="78"/>
    </row>
    <row r="1398" spans="1:11" s="131" customFormat="1" ht="41.25" customHeight="1" thickBot="1">
      <c r="A1398" s="68"/>
      <c r="B1398" s="77"/>
      <c r="C1398" s="76"/>
      <c r="D1398" s="69" t="e">
        <f>VLOOKUP($C1397:$C$4969,$C$27:$D$4969,2,0)</f>
        <v>#N/A</v>
      </c>
      <c r="E1398" s="79"/>
      <c r="F1398" s="70" t="e">
        <f>VLOOKUP($E1398:$E$4969,'PLANO DE APLICAÇÃO'!$A$4:$B$1013,2,0)</f>
        <v>#N/A</v>
      </c>
      <c r="G1398" s="71"/>
      <c r="H1398" s="130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73"/>
      <c r="J1398" s="74"/>
      <c r="K1398" s="78"/>
    </row>
    <row r="1399" spans="1:11" s="131" customFormat="1" ht="41.25" customHeight="1" thickBot="1">
      <c r="A1399" s="68"/>
      <c r="B1399" s="77"/>
      <c r="C1399" s="76"/>
      <c r="D1399" s="69" t="e">
        <f>VLOOKUP($C1398:$C$4969,$C$27:$D$4969,2,0)</f>
        <v>#N/A</v>
      </c>
      <c r="E1399" s="79"/>
      <c r="F1399" s="70" t="e">
        <f>VLOOKUP($E1399:$E$4969,'PLANO DE APLICAÇÃO'!$A$4:$B$1013,2,0)</f>
        <v>#N/A</v>
      </c>
      <c r="G1399" s="71"/>
      <c r="H1399" s="130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73"/>
      <c r="J1399" s="74"/>
      <c r="K1399" s="78"/>
    </row>
    <row r="1400" spans="1:11" s="131" customFormat="1" ht="41.25" customHeight="1" thickBot="1">
      <c r="A1400" s="68"/>
      <c r="B1400" s="77"/>
      <c r="C1400" s="76"/>
      <c r="D1400" s="69" t="e">
        <f>VLOOKUP($C1399:$C$4969,$C$27:$D$4969,2,0)</f>
        <v>#N/A</v>
      </c>
      <c r="E1400" s="79"/>
      <c r="F1400" s="70" t="e">
        <f>VLOOKUP($E1400:$E$4969,'PLANO DE APLICAÇÃO'!$A$4:$B$1013,2,0)</f>
        <v>#N/A</v>
      </c>
      <c r="G1400" s="71"/>
      <c r="H1400" s="130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73"/>
      <c r="J1400" s="74"/>
      <c r="K1400" s="78"/>
    </row>
    <row r="1401" spans="1:11" s="131" customFormat="1" ht="41.25" customHeight="1" thickBot="1">
      <c r="A1401" s="68"/>
      <c r="B1401" s="77"/>
      <c r="C1401" s="76"/>
      <c r="D1401" s="69" t="e">
        <f>VLOOKUP($C1400:$C$4969,$C$27:$D$4969,2,0)</f>
        <v>#N/A</v>
      </c>
      <c r="E1401" s="79"/>
      <c r="F1401" s="70" t="e">
        <f>VLOOKUP($E1401:$E$4969,'PLANO DE APLICAÇÃO'!$A$4:$B$1013,2,0)</f>
        <v>#N/A</v>
      </c>
      <c r="G1401" s="71"/>
      <c r="H1401" s="130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73"/>
      <c r="J1401" s="74"/>
      <c r="K1401" s="78"/>
    </row>
    <row r="1402" spans="1:11" s="131" customFormat="1" ht="41.25" customHeight="1" thickBot="1">
      <c r="A1402" s="68"/>
      <c r="B1402" s="77"/>
      <c r="C1402" s="76"/>
      <c r="D1402" s="69" t="e">
        <f>VLOOKUP($C1401:$C$4969,$C$27:$D$4969,2,0)</f>
        <v>#N/A</v>
      </c>
      <c r="E1402" s="79"/>
      <c r="F1402" s="70" t="e">
        <f>VLOOKUP($E1402:$E$4969,'PLANO DE APLICAÇÃO'!$A$4:$B$1013,2,0)</f>
        <v>#N/A</v>
      </c>
      <c r="G1402" s="71"/>
      <c r="H1402" s="130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73"/>
      <c r="J1402" s="74"/>
      <c r="K1402" s="78"/>
    </row>
    <row r="1403" spans="1:11" s="131" customFormat="1" ht="41.25" customHeight="1" thickBot="1">
      <c r="A1403" s="68"/>
      <c r="B1403" s="77"/>
      <c r="C1403" s="76"/>
      <c r="D1403" s="69" t="e">
        <f>VLOOKUP($C1402:$C$4969,$C$27:$D$4969,2,0)</f>
        <v>#N/A</v>
      </c>
      <c r="E1403" s="79"/>
      <c r="F1403" s="70" t="e">
        <f>VLOOKUP($E1403:$E$4969,'PLANO DE APLICAÇÃO'!$A$4:$B$1013,2,0)</f>
        <v>#N/A</v>
      </c>
      <c r="G1403" s="71"/>
      <c r="H1403" s="130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73"/>
      <c r="J1403" s="74"/>
      <c r="K1403" s="78"/>
    </row>
    <row r="1404" spans="1:11" s="131" customFormat="1" ht="41.25" customHeight="1" thickBot="1">
      <c r="A1404" s="68"/>
      <c r="B1404" s="77"/>
      <c r="C1404" s="76"/>
      <c r="D1404" s="69" t="e">
        <f>VLOOKUP($C1403:$C$4969,$C$27:$D$4969,2,0)</f>
        <v>#N/A</v>
      </c>
      <c r="E1404" s="79"/>
      <c r="F1404" s="70" t="e">
        <f>VLOOKUP($E1404:$E$4969,'PLANO DE APLICAÇÃO'!$A$4:$B$1013,2,0)</f>
        <v>#N/A</v>
      </c>
      <c r="G1404" s="71"/>
      <c r="H1404" s="130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73"/>
      <c r="J1404" s="74"/>
      <c r="K1404" s="78"/>
    </row>
    <row r="1405" spans="1:11" s="131" customFormat="1" ht="41.25" customHeight="1" thickBot="1">
      <c r="A1405" s="68"/>
      <c r="B1405" s="77"/>
      <c r="C1405" s="76"/>
      <c r="D1405" s="69" t="e">
        <f>VLOOKUP($C1404:$C$4969,$C$27:$D$4969,2,0)</f>
        <v>#N/A</v>
      </c>
      <c r="E1405" s="79"/>
      <c r="F1405" s="70" t="e">
        <f>VLOOKUP($E1405:$E$4969,'PLANO DE APLICAÇÃO'!$A$4:$B$1013,2,0)</f>
        <v>#N/A</v>
      </c>
      <c r="G1405" s="71"/>
      <c r="H1405" s="130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73"/>
      <c r="J1405" s="74"/>
      <c r="K1405" s="78"/>
    </row>
    <row r="1406" spans="1:11" s="131" customFormat="1" ht="41.25" customHeight="1" thickBot="1">
      <c r="A1406" s="68"/>
      <c r="B1406" s="77"/>
      <c r="C1406" s="76"/>
      <c r="D1406" s="69" t="e">
        <f>VLOOKUP($C1405:$C$4969,$C$27:$D$4969,2,0)</f>
        <v>#N/A</v>
      </c>
      <c r="E1406" s="79"/>
      <c r="F1406" s="70" t="e">
        <f>VLOOKUP($E1406:$E$4969,'PLANO DE APLICAÇÃO'!$A$4:$B$1013,2,0)</f>
        <v>#N/A</v>
      </c>
      <c r="G1406" s="71"/>
      <c r="H1406" s="130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73"/>
      <c r="J1406" s="74"/>
      <c r="K1406" s="78"/>
    </row>
    <row r="1407" spans="1:11" s="131" customFormat="1" ht="41.25" customHeight="1" thickBot="1">
      <c r="A1407" s="68"/>
      <c r="B1407" s="77"/>
      <c r="C1407" s="76"/>
      <c r="D1407" s="69" t="e">
        <f>VLOOKUP($C1406:$C$4969,$C$27:$D$4969,2,0)</f>
        <v>#N/A</v>
      </c>
      <c r="E1407" s="79"/>
      <c r="F1407" s="70" t="e">
        <f>VLOOKUP($E1407:$E$4969,'PLANO DE APLICAÇÃO'!$A$4:$B$1013,2,0)</f>
        <v>#N/A</v>
      </c>
      <c r="G1407" s="71"/>
      <c r="H1407" s="130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73"/>
      <c r="J1407" s="74"/>
      <c r="K1407" s="78"/>
    </row>
    <row r="1408" spans="1:11" s="131" customFormat="1" ht="41.25" customHeight="1" thickBot="1">
      <c r="A1408" s="68"/>
      <c r="B1408" s="77"/>
      <c r="C1408" s="76"/>
      <c r="D1408" s="69" t="e">
        <f>VLOOKUP($C1407:$C$4969,$C$27:$D$4969,2,0)</f>
        <v>#N/A</v>
      </c>
      <c r="E1408" s="79"/>
      <c r="F1408" s="70" t="e">
        <f>VLOOKUP($E1408:$E$4969,'PLANO DE APLICAÇÃO'!$A$4:$B$1013,2,0)</f>
        <v>#N/A</v>
      </c>
      <c r="G1408" s="71"/>
      <c r="H1408" s="130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73"/>
      <c r="J1408" s="74"/>
      <c r="K1408" s="78"/>
    </row>
    <row r="1409" spans="1:11" s="131" customFormat="1" ht="41.25" customHeight="1" thickBot="1">
      <c r="A1409" s="68"/>
      <c r="B1409" s="77"/>
      <c r="C1409" s="76"/>
      <c r="D1409" s="69" t="e">
        <f>VLOOKUP($C1408:$C$4969,$C$27:$D$4969,2,0)</f>
        <v>#N/A</v>
      </c>
      <c r="E1409" s="79"/>
      <c r="F1409" s="70" t="e">
        <f>VLOOKUP($E1409:$E$4969,'PLANO DE APLICAÇÃO'!$A$4:$B$1013,2,0)</f>
        <v>#N/A</v>
      </c>
      <c r="G1409" s="71"/>
      <c r="H1409" s="130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73"/>
      <c r="J1409" s="74"/>
      <c r="K1409" s="78"/>
    </row>
    <row r="1410" spans="1:11" s="131" customFormat="1" ht="41.25" customHeight="1" thickBot="1">
      <c r="A1410" s="68"/>
      <c r="B1410" s="77"/>
      <c r="C1410" s="76"/>
      <c r="D1410" s="69" t="e">
        <f>VLOOKUP($C1409:$C$4969,$C$27:$D$4969,2,0)</f>
        <v>#N/A</v>
      </c>
      <c r="E1410" s="79"/>
      <c r="F1410" s="70" t="e">
        <f>VLOOKUP($E1410:$E$4969,'PLANO DE APLICAÇÃO'!$A$4:$B$1013,2,0)</f>
        <v>#N/A</v>
      </c>
      <c r="G1410" s="71"/>
      <c r="H1410" s="130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73"/>
      <c r="J1410" s="74"/>
      <c r="K1410" s="78"/>
    </row>
    <row r="1411" spans="1:11" s="131" customFormat="1" ht="41.25" customHeight="1" thickBot="1">
      <c r="A1411" s="68"/>
      <c r="B1411" s="77"/>
      <c r="C1411" s="76"/>
      <c r="D1411" s="69" t="e">
        <f>VLOOKUP($C1410:$C$4969,$C$27:$D$4969,2,0)</f>
        <v>#N/A</v>
      </c>
      <c r="E1411" s="79"/>
      <c r="F1411" s="70" t="e">
        <f>VLOOKUP($E1411:$E$4969,'PLANO DE APLICAÇÃO'!$A$4:$B$1013,2,0)</f>
        <v>#N/A</v>
      </c>
      <c r="G1411" s="71"/>
      <c r="H1411" s="130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73"/>
      <c r="J1411" s="74"/>
      <c r="K1411" s="78"/>
    </row>
    <row r="1412" spans="1:11" s="131" customFormat="1" ht="41.25" customHeight="1" thickBot="1">
      <c r="A1412" s="68"/>
      <c r="B1412" s="77"/>
      <c r="C1412" s="76"/>
      <c r="D1412" s="69" t="e">
        <f>VLOOKUP($C1411:$C$4969,$C$27:$D$4969,2,0)</f>
        <v>#N/A</v>
      </c>
      <c r="E1412" s="79"/>
      <c r="F1412" s="70" t="e">
        <f>VLOOKUP($E1412:$E$4969,'PLANO DE APLICAÇÃO'!$A$4:$B$1013,2,0)</f>
        <v>#N/A</v>
      </c>
      <c r="G1412" s="71"/>
      <c r="H1412" s="130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73"/>
      <c r="J1412" s="74"/>
      <c r="K1412" s="78"/>
    </row>
    <row r="1413" spans="1:11" s="131" customFormat="1" ht="41.25" customHeight="1" thickBot="1">
      <c r="A1413" s="68"/>
      <c r="B1413" s="77"/>
      <c r="C1413" s="76"/>
      <c r="D1413" s="69" t="e">
        <f>VLOOKUP($C1412:$C$4969,$C$27:$D$4969,2,0)</f>
        <v>#N/A</v>
      </c>
      <c r="E1413" s="79"/>
      <c r="F1413" s="70" t="e">
        <f>VLOOKUP($E1413:$E$4969,'PLANO DE APLICAÇÃO'!$A$4:$B$1013,2,0)</f>
        <v>#N/A</v>
      </c>
      <c r="G1413" s="71"/>
      <c r="H1413" s="130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73"/>
      <c r="J1413" s="74"/>
      <c r="K1413" s="78"/>
    </row>
    <row r="1414" spans="1:11" s="131" customFormat="1" ht="41.25" customHeight="1" thickBot="1">
      <c r="A1414" s="68"/>
      <c r="B1414" s="77"/>
      <c r="C1414" s="76"/>
      <c r="D1414" s="69" t="e">
        <f>VLOOKUP($C1413:$C$4969,$C$27:$D$4969,2,0)</f>
        <v>#N/A</v>
      </c>
      <c r="E1414" s="79"/>
      <c r="F1414" s="70" t="e">
        <f>VLOOKUP($E1414:$E$4969,'PLANO DE APLICAÇÃO'!$A$4:$B$1013,2,0)</f>
        <v>#N/A</v>
      </c>
      <c r="G1414" s="71"/>
      <c r="H1414" s="130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73"/>
      <c r="J1414" s="74"/>
      <c r="K1414" s="78"/>
    </row>
    <row r="1415" spans="1:11" s="131" customFormat="1" ht="41.25" customHeight="1" thickBot="1">
      <c r="A1415" s="68"/>
      <c r="B1415" s="77"/>
      <c r="C1415" s="76"/>
      <c r="D1415" s="69" t="e">
        <f>VLOOKUP($C1414:$C$4969,$C$27:$D$4969,2,0)</f>
        <v>#N/A</v>
      </c>
      <c r="E1415" s="79"/>
      <c r="F1415" s="70" t="e">
        <f>VLOOKUP($E1415:$E$4969,'PLANO DE APLICAÇÃO'!$A$4:$B$1013,2,0)</f>
        <v>#N/A</v>
      </c>
      <c r="G1415" s="71"/>
      <c r="H1415" s="130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73"/>
      <c r="J1415" s="74"/>
      <c r="K1415" s="78"/>
    </row>
    <row r="1416" spans="1:11" s="131" customFormat="1" ht="41.25" customHeight="1" thickBot="1">
      <c r="A1416" s="68"/>
      <c r="B1416" s="77"/>
      <c r="C1416" s="76"/>
      <c r="D1416" s="69" t="e">
        <f>VLOOKUP($C1415:$C$4969,$C$27:$D$4969,2,0)</f>
        <v>#N/A</v>
      </c>
      <c r="E1416" s="79"/>
      <c r="F1416" s="70" t="e">
        <f>VLOOKUP($E1416:$E$4969,'PLANO DE APLICAÇÃO'!$A$4:$B$1013,2,0)</f>
        <v>#N/A</v>
      </c>
      <c r="G1416" s="71"/>
      <c r="H1416" s="130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73"/>
      <c r="J1416" s="74"/>
      <c r="K1416" s="78"/>
    </row>
    <row r="1417" spans="1:11" s="131" customFormat="1" ht="41.25" customHeight="1" thickBot="1">
      <c r="A1417" s="68"/>
      <c r="B1417" s="77"/>
      <c r="C1417" s="76"/>
      <c r="D1417" s="69" t="e">
        <f>VLOOKUP($C1416:$C$4969,$C$27:$D$4969,2,0)</f>
        <v>#N/A</v>
      </c>
      <c r="E1417" s="79"/>
      <c r="F1417" s="70" t="e">
        <f>VLOOKUP($E1417:$E$4969,'PLANO DE APLICAÇÃO'!$A$4:$B$1013,2,0)</f>
        <v>#N/A</v>
      </c>
      <c r="G1417" s="71"/>
      <c r="H1417" s="130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73"/>
      <c r="J1417" s="74"/>
      <c r="K1417" s="78"/>
    </row>
    <row r="1418" spans="1:11" s="131" customFormat="1" ht="41.25" customHeight="1" thickBot="1">
      <c r="A1418" s="68"/>
      <c r="B1418" s="77"/>
      <c r="C1418" s="76"/>
      <c r="D1418" s="69" t="e">
        <f>VLOOKUP($C1417:$C$4969,$C$27:$D$4969,2,0)</f>
        <v>#N/A</v>
      </c>
      <c r="E1418" s="79"/>
      <c r="F1418" s="70" t="e">
        <f>VLOOKUP($E1418:$E$4969,'PLANO DE APLICAÇÃO'!$A$4:$B$1013,2,0)</f>
        <v>#N/A</v>
      </c>
      <c r="G1418" s="71"/>
      <c r="H1418" s="130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73"/>
      <c r="J1418" s="74"/>
      <c r="K1418" s="78"/>
    </row>
    <row r="1419" spans="1:11" s="131" customFormat="1" ht="41.25" customHeight="1" thickBot="1">
      <c r="A1419" s="68"/>
      <c r="B1419" s="77"/>
      <c r="C1419" s="76"/>
      <c r="D1419" s="69" t="e">
        <f>VLOOKUP($C1418:$C$4969,$C$27:$D$4969,2,0)</f>
        <v>#N/A</v>
      </c>
      <c r="E1419" s="79"/>
      <c r="F1419" s="70" t="e">
        <f>VLOOKUP($E1419:$E$4969,'PLANO DE APLICAÇÃO'!$A$4:$B$1013,2,0)</f>
        <v>#N/A</v>
      </c>
      <c r="G1419" s="71"/>
      <c r="H1419" s="130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73"/>
      <c r="J1419" s="74"/>
      <c r="K1419" s="78"/>
    </row>
    <row r="1420" spans="1:11" s="131" customFormat="1" ht="41.25" customHeight="1" thickBot="1">
      <c r="A1420" s="68"/>
      <c r="B1420" s="77"/>
      <c r="C1420" s="76"/>
      <c r="D1420" s="69" t="e">
        <f>VLOOKUP($C1419:$C$4969,$C$27:$D$4969,2,0)</f>
        <v>#N/A</v>
      </c>
      <c r="E1420" s="79"/>
      <c r="F1420" s="70" t="e">
        <f>VLOOKUP($E1420:$E$4969,'PLANO DE APLICAÇÃO'!$A$4:$B$1013,2,0)</f>
        <v>#N/A</v>
      </c>
      <c r="G1420" s="71"/>
      <c r="H1420" s="130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73"/>
      <c r="J1420" s="74"/>
      <c r="K1420" s="78"/>
    </row>
    <row r="1421" spans="1:11" s="131" customFormat="1" ht="41.25" customHeight="1" thickBot="1">
      <c r="A1421" s="68"/>
      <c r="B1421" s="77"/>
      <c r="C1421" s="76"/>
      <c r="D1421" s="69" t="e">
        <f>VLOOKUP($C1420:$C$4969,$C$27:$D$4969,2,0)</f>
        <v>#N/A</v>
      </c>
      <c r="E1421" s="79"/>
      <c r="F1421" s="70" t="e">
        <f>VLOOKUP($E1421:$E$4969,'PLANO DE APLICAÇÃO'!$A$4:$B$1013,2,0)</f>
        <v>#N/A</v>
      </c>
      <c r="G1421" s="71"/>
      <c r="H1421" s="130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73"/>
      <c r="J1421" s="74"/>
      <c r="K1421" s="78"/>
    </row>
    <row r="1422" spans="1:11" s="131" customFormat="1" ht="41.25" customHeight="1" thickBot="1">
      <c r="A1422" s="68"/>
      <c r="B1422" s="77"/>
      <c r="C1422" s="76"/>
      <c r="D1422" s="69" t="e">
        <f>VLOOKUP($C1421:$C$4969,$C$27:$D$4969,2,0)</f>
        <v>#N/A</v>
      </c>
      <c r="E1422" s="79"/>
      <c r="F1422" s="70" t="e">
        <f>VLOOKUP($E1422:$E$4969,'PLANO DE APLICAÇÃO'!$A$4:$B$1013,2,0)</f>
        <v>#N/A</v>
      </c>
      <c r="G1422" s="71"/>
      <c r="H1422" s="130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73"/>
      <c r="J1422" s="74"/>
      <c r="K1422" s="78"/>
    </row>
    <row r="1423" spans="1:11" s="131" customFormat="1" ht="41.25" customHeight="1" thickBot="1">
      <c r="A1423" s="68"/>
      <c r="B1423" s="77"/>
      <c r="C1423" s="76"/>
      <c r="D1423" s="69" t="e">
        <f>VLOOKUP($C1422:$C$4969,$C$27:$D$4969,2,0)</f>
        <v>#N/A</v>
      </c>
      <c r="E1423" s="79"/>
      <c r="F1423" s="70" t="e">
        <f>VLOOKUP($E1423:$E$4969,'PLANO DE APLICAÇÃO'!$A$4:$B$1013,2,0)</f>
        <v>#N/A</v>
      </c>
      <c r="G1423" s="71"/>
      <c r="H1423" s="130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73"/>
      <c r="J1423" s="74"/>
      <c r="K1423" s="78"/>
    </row>
    <row r="1424" spans="1:11" s="131" customFormat="1" ht="41.25" customHeight="1" thickBot="1">
      <c r="A1424" s="68"/>
      <c r="B1424" s="77"/>
      <c r="C1424" s="76"/>
      <c r="D1424" s="69" t="e">
        <f>VLOOKUP($C1423:$C$4969,$C$27:$D$4969,2,0)</f>
        <v>#N/A</v>
      </c>
      <c r="E1424" s="79"/>
      <c r="F1424" s="70" t="e">
        <f>VLOOKUP($E1424:$E$4969,'PLANO DE APLICAÇÃO'!$A$4:$B$1013,2,0)</f>
        <v>#N/A</v>
      </c>
      <c r="G1424" s="71"/>
      <c r="H1424" s="130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73"/>
      <c r="J1424" s="74"/>
      <c r="K1424" s="78"/>
    </row>
    <row r="1425" spans="1:11" s="131" customFormat="1" ht="41.25" customHeight="1" thickBot="1">
      <c r="A1425" s="68"/>
      <c r="B1425" s="77"/>
      <c r="C1425" s="76"/>
      <c r="D1425" s="69" t="e">
        <f>VLOOKUP($C1424:$C$4969,$C$27:$D$4969,2,0)</f>
        <v>#N/A</v>
      </c>
      <c r="E1425" s="79"/>
      <c r="F1425" s="70" t="e">
        <f>VLOOKUP($E1425:$E$4969,'PLANO DE APLICAÇÃO'!$A$4:$B$1013,2,0)</f>
        <v>#N/A</v>
      </c>
      <c r="G1425" s="71"/>
      <c r="H1425" s="130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73"/>
      <c r="J1425" s="74"/>
      <c r="K1425" s="78"/>
    </row>
    <row r="1426" spans="1:11" s="131" customFormat="1" ht="41.25" customHeight="1" thickBot="1">
      <c r="A1426" s="68"/>
      <c r="B1426" s="77"/>
      <c r="C1426" s="76"/>
      <c r="D1426" s="69" t="e">
        <f>VLOOKUP($C1425:$C$4969,$C$27:$D$4969,2,0)</f>
        <v>#N/A</v>
      </c>
      <c r="E1426" s="79"/>
      <c r="F1426" s="70" t="e">
        <f>VLOOKUP($E1426:$E$4969,'PLANO DE APLICAÇÃO'!$A$4:$B$1013,2,0)</f>
        <v>#N/A</v>
      </c>
      <c r="G1426" s="71"/>
      <c r="H1426" s="130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73"/>
      <c r="J1426" s="74"/>
      <c r="K1426" s="78"/>
    </row>
    <row r="1427" spans="1:11" s="131" customFormat="1" ht="41.25" customHeight="1" thickBot="1">
      <c r="A1427" s="68"/>
      <c r="B1427" s="77"/>
      <c r="C1427" s="76"/>
      <c r="D1427" s="69" t="e">
        <f>VLOOKUP($C1426:$C$4969,$C$27:$D$4969,2,0)</f>
        <v>#N/A</v>
      </c>
      <c r="E1427" s="79"/>
      <c r="F1427" s="70" t="e">
        <f>VLOOKUP($E1427:$E$4969,'PLANO DE APLICAÇÃO'!$A$4:$B$1013,2,0)</f>
        <v>#N/A</v>
      </c>
      <c r="G1427" s="71"/>
      <c r="H1427" s="130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73"/>
      <c r="J1427" s="74"/>
      <c r="K1427" s="78"/>
    </row>
    <row r="1428" spans="1:11" s="131" customFormat="1" ht="41.25" customHeight="1" thickBot="1">
      <c r="A1428" s="68"/>
      <c r="B1428" s="77"/>
      <c r="C1428" s="76"/>
      <c r="D1428" s="69" t="e">
        <f>VLOOKUP($C1427:$C$4969,$C$27:$D$4969,2,0)</f>
        <v>#N/A</v>
      </c>
      <c r="E1428" s="79"/>
      <c r="F1428" s="70" t="e">
        <f>VLOOKUP($E1428:$E$4969,'PLANO DE APLICAÇÃO'!$A$4:$B$1013,2,0)</f>
        <v>#N/A</v>
      </c>
      <c r="G1428" s="71"/>
      <c r="H1428" s="130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73"/>
      <c r="J1428" s="74"/>
      <c r="K1428" s="78"/>
    </row>
    <row r="1429" spans="1:11" s="131" customFormat="1" ht="41.25" customHeight="1" thickBot="1">
      <c r="A1429" s="68"/>
      <c r="B1429" s="77"/>
      <c r="C1429" s="76"/>
      <c r="D1429" s="69" t="e">
        <f>VLOOKUP($C1428:$C$4969,$C$27:$D$4969,2,0)</f>
        <v>#N/A</v>
      </c>
      <c r="E1429" s="79"/>
      <c r="F1429" s="70" t="e">
        <f>VLOOKUP($E1429:$E$4969,'PLANO DE APLICAÇÃO'!$A$4:$B$1013,2,0)</f>
        <v>#N/A</v>
      </c>
      <c r="G1429" s="71"/>
      <c r="H1429" s="130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73"/>
      <c r="J1429" s="74"/>
      <c r="K1429" s="78"/>
    </row>
    <row r="1430" spans="1:11" s="131" customFormat="1" ht="41.25" customHeight="1" thickBot="1">
      <c r="A1430" s="68"/>
      <c r="B1430" s="77"/>
      <c r="C1430" s="76"/>
      <c r="D1430" s="69" t="e">
        <f>VLOOKUP($C1429:$C$4969,$C$27:$D$4969,2,0)</f>
        <v>#N/A</v>
      </c>
      <c r="E1430" s="79"/>
      <c r="F1430" s="70" t="e">
        <f>VLOOKUP($E1430:$E$4969,'PLANO DE APLICAÇÃO'!$A$4:$B$1013,2,0)</f>
        <v>#N/A</v>
      </c>
      <c r="G1430" s="71"/>
      <c r="H1430" s="130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73"/>
      <c r="J1430" s="74"/>
      <c r="K1430" s="78"/>
    </row>
    <row r="1431" spans="1:11" s="131" customFormat="1" ht="41.25" customHeight="1" thickBot="1">
      <c r="A1431" s="68"/>
      <c r="B1431" s="77"/>
      <c r="C1431" s="76"/>
      <c r="D1431" s="69" t="e">
        <f>VLOOKUP($C1430:$C$4969,$C$27:$D$4969,2,0)</f>
        <v>#N/A</v>
      </c>
      <c r="E1431" s="79"/>
      <c r="F1431" s="70" t="e">
        <f>VLOOKUP($E1431:$E$4969,'PLANO DE APLICAÇÃO'!$A$4:$B$1013,2,0)</f>
        <v>#N/A</v>
      </c>
      <c r="G1431" s="71"/>
      <c r="H1431" s="130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73"/>
      <c r="J1431" s="74"/>
      <c r="K1431" s="78"/>
    </row>
    <row r="1432" spans="1:11" s="131" customFormat="1" ht="41.25" customHeight="1" thickBot="1">
      <c r="A1432" s="68"/>
      <c r="B1432" s="77"/>
      <c r="C1432" s="76"/>
      <c r="D1432" s="69" t="e">
        <f>VLOOKUP($C1431:$C$4969,$C$27:$D$4969,2,0)</f>
        <v>#N/A</v>
      </c>
      <c r="E1432" s="79"/>
      <c r="F1432" s="70" t="e">
        <f>VLOOKUP($E1432:$E$4969,'PLANO DE APLICAÇÃO'!$A$4:$B$1013,2,0)</f>
        <v>#N/A</v>
      </c>
      <c r="G1432" s="71"/>
      <c r="H1432" s="130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73"/>
      <c r="J1432" s="74"/>
      <c r="K1432" s="78"/>
    </row>
    <row r="1433" spans="1:11" s="131" customFormat="1" ht="41.25" customHeight="1" thickBot="1">
      <c r="A1433" s="68"/>
      <c r="B1433" s="77"/>
      <c r="C1433" s="76"/>
      <c r="D1433" s="69" t="e">
        <f>VLOOKUP($C1432:$C$4969,$C$27:$D$4969,2,0)</f>
        <v>#N/A</v>
      </c>
      <c r="E1433" s="79"/>
      <c r="F1433" s="70" t="e">
        <f>VLOOKUP($E1433:$E$4969,'PLANO DE APLICAÇÃO'!$A$4:$B$1013,2,0)</f>
        <v>#N/A</v>
      </c>
      <c r="G1433" s="71"/>
      <c r="H1433" s="130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73"/>
      <c r="J1433" s="74"/>
      <c r="K1433" s="78"/>
    </row>
    <row r="1434" spans="1:11" s="131" customFormat="1" ht="41.25" customHeight="1" thickBot="1">
      <c r="A1434" s="68"/>
      <c r="B1434" s="77"/>
      <c r="C1434" s="76"/>
      <c r="D1434" s="69" t="e">
        <f>VLOOKUP($C1433:$C$4969,$C$27:$D$4969,2,0)</f>
        <v>#N/A</v>
      </c>
      <c r="E1434" s="79"/>
      <c r="F1434" s="70" t="e">
        <f>VLOOKUP($E1434:$E$4969,'PLANO DE APLICAÇÃO'!$A$4:$B$1013,2,0)</f>
        <v>#N/A</v>
      </c>
      <c r="G1434" s="71"/>
      <c r="H1434" s="130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73"/>
      <c r="J1434" s="74"/>
      <c r="K1434" s="78"/>
    </row>
    <row r="1435" spans="1:11" s="131" customFormat="1" ht="41.25" customHeight="1" thickBot="1">
      <c r="A1435" s="68"/>
      <c r="B1435" s="77"/>
      <c r="C1435" s="76"/>
      <c r="D1435" s="69" t="e">
        <f>VLOOKUP($C1434:$C$4969,$C$27:$D$4969,2,0)</f>
        <v>#N/A</v>
      </c>
      <c r="E1435" s="79"/>
      <c r="F1435" s="70" t="e">
        <f>VLOOKUP($E1435:$E$4969,'PLANO DE APLICAÇÃO'!$A$4:$B$1013,2,0)</f>
        <v>#N/A</v>
      </c>
      <c r="G1435" s="71"/>
      <c r="H1435" s="130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73"/>
      <c r="J1435" s="74"/>
      <c r="K1435" s="78"/>
    </row>
    <row r="1436" spans="1:11" s="131" customFormat="1" ht="41.25" customHeight="1" thickBot="1">
      <c r="A1436" s="68"/>
      <c r="B1436" s="77"/>
      <c r="C1436" s="76"/>
      <c r="D1436" s="69" t="e">
        <f>VLOOKUP($C1435:$C$4969,$C$27:$D$4969,2,0)</f>
        <v>#N/A</v>
      </c>
      <c r="E1436" s="79"/>
      <c r="F1436" s="70" t="e">
        <f>VLOOKUP($E1436:$E$4969,'PLANO DE APLICAÇÃO'!$A$4:$B$1013,2,0)</f>
        <v>#N/A</v>
      </c>
      <c r="G1436" s="71"/>
      <c r="H1436" s="130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73"/>
      <c r="J1436" s="74"/>
      <c r="K1436" s="78"/>
    </row>
    <row r="1437" spans="1:11" s="131" customFormat="1" ht="41.25" customHeight="1" thickBot="1">
      <c r="A1437" s="68"/>
      <c r="B1437" s="77"/>
      <c r="C1437" s="76"/>
      <c r="D1437" s="69" t="e">
        <f>VLOOKUP($C1436:$C$4969,$C$27:$D$4969,2,0)</f>
        <v>#N/A</v>
      </c>
      <c r="E1437" s="79"/>
      <c r="F1437" s="70" t="e">
        <f>VLOOKUP($E1437:$E$4969,'PLANO DE APLICAÇÃO'!$A$4:$B$1013,2,0)</f>
        <v>#N/A</v>
      </c>
      <c r="G1437" s="71"/>
      <c r="H1437" s="130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73"/>
      <c r="J1437" s="74"/>
      <c r="K1437" s="78"/>
    </row>
    <row r="1438" spans="1:11" s="131" customFormat="1" ht="41.25" customHeight="1" thickBot="1">
      <c r="A1438" s="68"/>
      <c r="B1438" s="77"/>
      <c r="C1438" s="76"/>
      <c r="D1438" s="69" t="e">
        <f>VLOOKUP($C1437:$C$4969,$C$27:$D$4969,2,0)</f>
        <v>#N/A</v>
      </c>
      <c r="E1438" s="79"/>
      <c r="F1438" s="70" t="e">
        <f>VLOOKUP($E1438:$E$4969,'PLANO DE APLICAÇÃO'!$A$4:$B$1013,2,0)</f>
        <v>#N/A</v>
      </c>
      <c r="G1438" s="71"/>
      <c r="H1438" s="130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73"/>
      <c r="J1438" s="74"/>
      <c r="K1438" s="78"/>
    </row>
    <row r="1439" spans="1:11" s="131" customFormat="1" ht="41.25" customHeight="1" thickBot="1">
      <c r="A1439" s="68"/>
      <c r="B1439" s="77"/>
      <c r="C1439" s="76"/>
      <c r="D1439" s="69" t="e">
        <f>VLOOKUP($C1438:$C$4969,$C$27:$D$4969,2,0)</f>
        <v>#N/A</v>
      </c>
      <c r="E1439" s="79"/>
      <c r="F1439" s="70" t="e">
        <f>VLOOKUP($E1439:$E$4969,'PLANO DE APLICAÇÃO'!$A$4:$B$1013,2,0)</f>
        <v>#N/A</v>
      </c>
      <c r="G1439" s="71"/>
      <c r="H1439" s="130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73"/>
      <c r="J1439" s="74"/>
      <c r="K1439" s="78"/>
    </row>
    <row r="1440" spans="1:11" s="131" customFormat="1" ht="41.25" customHeight="1" thickBot="1">
      <c r="A1440" s="68"/>
      <c r="B1440" s="77"/>
      <c r="C1440" s="76"/>
      <c r="D1440" s="69" t="e">
        <f>VLOOKUP($C1439:$C$4969,$C$27:$D$4969,2,0)</f>
        <v>#N/A</v>
      </c>
      <c r="E1440" s="79"/>
      <c r="F1440" s="70" t="e">
        <f>VLOOKUP($E1440:$E$4969,'PLANO DE APLICAÇÃO'!$A$4:$B$1013,2,0)</f>
        <v>#N/A</v>
      </c>
      <c r="G1440" s="71"/>
      <c r="H1440" s="130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73"/>
      <c r="J1440" s="74"/>
      <c r="K1440" s="78"/>
    </row>
    <row r="1441" spans="1:11" s="131" customFormat="1" ht="41.25" customHeight="1" thickBot="1">
      <c r="A1441" s="68"/>
      <c r="B1441" s="77"/>
      <c r="C1441" s="76"/>
      <c r="D1441" s="69" t="e">
        <f>VLOOKUP($C1440:$C$4969,$C$27:$D$4969,2,0)</f>
        <v>#N/A</v>
      </c>
      <c r="E1441" s="79"/>
      <c r="F1441" s="70" t="e">
        <f>VLOOKUP($E1441:$E$4969,'PLANO DE APLICAÇÃO'!$A$4:$B$1013,2,0)</f>
        <v>#N/A</v>
      </c>
      <c r="G1441" s="71"/>
      <c r="H1441" s="130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73"/>
      <c r="J1441" s="74"/>
      <c r="K1441" s="78"/>
    </row>
    <row r="1442" spans="1:11" s="131" customFormat="1" ht="41.25" customHeight="1" thickBot="1">
      <c r="A1442" s="68"/>
      <c r="B1442" s="77"/>
      <c r="C1442" s="76"/>
      <c r="D1442" s="69" t="e">
        <f>VLOOKUP($C1441:$C$4969,$C$27:$D$4969,2,0)</f>
        <v>#N/A</v>
      </c>
      <c r="E1442" s="79"/>
      <c r="F1442" s="70" t="e">
        <f>VLOOKUP($E1442:$E$4969,'PLANO DE APLICAÇÃO'!$A$4:$B$1013,2,0)</f>
        <v>#N/A</v>
      </c>
      <c r="G1442" s="71"/>
      <c r="H1442" s="130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73"/>
      <c r="J1442" s="74"/>
      <c r="K1442" s="78"/>
    </row>
    <row r="1443" spans="1:11" s="131" customFormat="1" ht="41.25" customHeight="1" thickBot="1">
      <c r="A1443" s="68"/>
      <c r="B1443" s="77"/>
      <c r="C1443" s="76"/>
      <c r="D1443" s="69" t="e">
        <f>VLOOKUP($C1442:$C$4969,$C$27:$D$4969,2,0)</f>
        <v>#N/A</v>
      </c>
      <c r="E1443" s="79"/>
      <c r="F1443" s="70" t="e">
        <f>VLOOKUP($E1443:$E$4969,'PLANO DE APLICAÇÃO'!$A$4:$B$1013,2,0)</f>
        <v>#N/A</v>
      </c>
      <c r="G1443" s="71"/>
      <c r="H1443" s="130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73"/>
      <c r="J1443" s="74"/>
      <c r="K1443" s="78"/>
    </row>
    <row r="1444" spans="1:11" s="131" customFormat="1" ht="41.25" customHeight="1" thickBot="1">
      <c r="A1444" s="68"/>
      <c r="B1444" s="77"/>
      <c r="C1444" s="76"/>
      <c r="D1444" s="69" t="e">
        <f>VLOOKUP($C1443:$C$4969,$C$27:$D$4969,2,0)</f>
        <v>#N/A</v>
      </c>
      <c r="E1444" s="79"/>
      <c r="F1444" s="70" t="e">
        <f>VLOOKUP($E1444:$E$4969,'PLANO DE APLICAÇÃO'!$A$4:$B$1013,2,0)</f>
        <v>#N/A</v>
      </c>
      <c r="G1444" s="71"/>
      <c r="H1444" s="130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73"/>
      <c r="J1444" s="74"/>
      <c r="K1444" s="78"/>
    </row>
    <row r="1445" spans="1:11" s="131" customFormat="1" ht="41.25" customHeight="1" thickBot="1">
      <c r="A1445" s="68"/>
      <c r="B1445" s="77"/>
      <c r="C1445" s="76"/>
      <c r="D1445" s="69" t="e">
        <f>VLOOKUP($C1444:$C$4969,$C$27:$D$4969,2,0)</f>
        <v>#N/A</v>
      </c>
      <c r="E1445" s="79"/>
      <c r="F1445" s="70" t="e">
        <f>VLOOKUP($E1445:$E$4969,'PLANO DE APLICAÇÃO'!$A$4:$B$1013,2,0)</f>
        <v>#N/A</v>
      </c>
      <c r="G1445" s="71"/>
      <c r="H1445" s="130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73"/>
      <c r="J1445" s="74"/>
      <c r="K1445" s="78"/>
    </row>
    <row r="1446" spans="1:11" s="131" customFormat="1" ht="41.25" customHeight="1" thickBot="1">
      <c r="A1446" s="68"/>
      <c r="B1446" s="77"/>
      <c r="C1446" s="76"/>
      <c r="D1446" s="69" t="e">
        <f>VLOOKUP($C1445:$C$4969,$C$27:$D$4969,2,0)</f>
        <v>#N/A</v>
      </c>
      <c r="E1446" s="79"/>
      <c r="F1446" s="70" t="e">
        <f>VLOOKUP($E1446:$E$4969,'PLANO DE APLICAÇÃO'!$A$4:$B$1013,2,0)</f>
        <v>#N/A</v>
      </c>
      <c r="G1446" s="71"/>
      <c r="H1446" s="130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73"/>
      <c r="J1446" s="74"/>
      <c r="K1446" s="78"/>
    </row>
    <row r="1447" spans="1:11" s="131" customFormat="1" ht="41.25" customHeight="1" thickBot="1">
      <c r="A1447" s="68"/>
      <c r="B1447" s="77"/>
      <c r="C1447" s="76"/>
      <c r="D1447" s="69" t="e">
        <f>VLOOKUP($C1446:$C$4969,$C$27:$D$4969,2,0)</f>
        <v>#N/A</v>
      </c>
      <c r="E1447" s="79"/>
      <c r="F1447" s="70" t="e">
        <f>VLOOKUP($E1447:$E$4969,'PLANO DE APLICAÇÃO'!$A$4:$B$1013,2,0)</f>
        <v>#N/A</v>
      </c>
      <c r="G1447" s="71"/>
      <c r="H1447" s="130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73"/>
      <c r="J1447" s="74"/>
      <c r="K1447" s="78"/>
    </row>
    <row r="1448" spans="1:11" s="131" customFormat="1" ht="41.25" customHeight="1" thickBot="1">
      <c r="A1448" s="68"/>
      <c r="B1448" s="77"/>
      <c r="C1448" s="76"/>
      <c r="D1448" s="69" t="e">
        <f>VLOOKUP($C1447:$C$4969,$C$27:$D$4969,2,0)</f>
        <v>#N/A</v>
      </c>
      <c r="E1448" s="79"/>
      <c r="F1448" s="70" t="e">
        <f>VLOOKUP($E1448:$E$4969,'PLANO DE APLICAÇÃO'!$A$4:$B$1013,2,0)</f>
        <v>#N/A</v>
      </c>
      <c r="G1448" s="71"/>
      <c r="H1448" s="130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73"/>
      <c r="J1448" s="74"/>
      <c r="K1448" s="78"/>
    </row>
    <row r="1449" spans="1:11" s="131" customFormat="1" ht="41.25" customHeight="1" thickBot="1">
      <c r="A1449" s="68"/>
      <c r="B1449" s="77"/>
      <c r="C1449" s="76"/>
      <c r="D1449" s="69" t="e">
        <f>VLOOKUP($C1448:$C$4969,$C$27:$D$4969,2,0)</f>
        <v>#N/A</v>
      </c>
      <c r="E1449" s="79"/>
      <c r="F1449" s="70" t="e">
        <f>VLOOKUP($E1449:$E$4969,'PLANO DE APLICAÇÃO'!$A$4:$B$1013,2,0)</f>
        <v>#N/A</v>
      </c>
      <c r="G1449" s="71"/>
      <c r="H1449" s="130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73"/>
      <c r="J1449" s="74"/>
      <c r="K1449" s="78"/>
    </row>
    <row r="1450" spans="1:11" s="131" customFormat="1" ht="41.25" customHeight="1" thickBot="1">
      <c r="A1450" s="68"/>
      <c r="B1450" s="77"/>
      <c r="C1450" s="76"/>
      <c r="D1450" s="69" t="e">
        <f>VLOOKUP($C1449:$C$4969,$C$27:$D$4969,2,0)</f>
        <v>#N/A</v>
      </c>
      <c r="E1450" s="79"/>
      <c r="F1450" s="70" t="e">
        <f>VLOOKUP($E1450:$E$4969,'PLANO DE APLICAÇÃO'!$A$4:$B$1013,2,0)</f>
        <v>#N/A</v>
      </c>
      <c r="G1450" s="71"/>
      <c r="H1450" s="130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73"/>
      <c r="J1450" s="74"/>
      <c r="K1450" s="78"/>
    </row>
    <row r="1451" spans="1:11" s="131" customFormat="1" ht="41.25" customHeight="1" thickBot="1">
      <c r="A1451" s="68"/>
      <c r="B1451" s="77"/>
      <c r="C1451" s="76"/>
      <c r="D1451" s="69" t="e">
        <f>VLOOKUP($C1450:$C$4969,$C$27:$D$4969,2,0)</f>
        <v>#N/A</v>
      </c>
      <c r="E1451" s="79"/>
      <c r="F1451" s="70" t="e">
        <f>VLOOKUP($E1451:$E$4969,'PLANO DE APLICAÇÃO'!$A$4:$B$1013,2,0)</f>
        <v>#N/A</v>
      </c>
      <c r="G1451" s="71"/>
      <c r="H1451" s="130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73"/>
      <c r="J1451" s="74"/>
      <c r="K1451" s="78"/>
    </row>
    <row r="1452" spans="1:11" s="131" customFormat="1" ht="41.25" customHeight="1" thickBot="1">
      <c r="A1452" s="68"/>
      <c r="B1452" s="77"/>
      <c r="C1452" s="76"/>
      <c r="D1452" s="69" t="e">
        <f>VLOOKUP($C1451:$C$4969,$C$27:$D$4969,2,0)</f>
        <v>#N/A</v>
      </c>
      <c r="E1452" s="79"/>
      <c r="F1452" s="70" t="e">
        <f>VLOOKUP($E1452:$E$4969,'PLANO DE APLICAÇÃO'!$A$4:$B$1013,2,0)</f>
        <v>#N/A</v>
      </c>
      <c r="G1452" s="71"/>
      <c r="H1452" s="130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73"/>
      <c r="J1452" s="74"/>
      <c r="K1452" s="78"/>
    </row>
    <row r="1453" spans="1:11" s="131" customFormat="1" ht="41.25" customHeight="1" thickBot="1">
      <c r="A1453" s="68"/>
      <c r="B1453" s="77"/>
      <c r="C1453" s="76"/>
      <c r="D1453" s="69" t="e">
        <f>VLOOKUP($C1452:$C$4969,$C$27:$D$4969,2,0)</f>
        <v>#N/A</v>
      </c>
      <c r="E1453" s="79"/>
      <c r="F1453" s="70" t="e">
        <f>VLOOKUP($E1453:$E$4969,'PLANO DE APLICAÇÃO'!$A$4:$B$1013,2,0)</f>
        <v>#N/A</v>
      </c>
      <c r="G1453" s="71"/>
      <c r="H1453" s="130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73"/>
      <c r="J1453" s="74"/>
      <c r="K1453" s="78"/>
    </row>
    <row r="1454" spans="1:11" s="131" customFormat="1" ht="41.25" customHeight="1" thickBot="1">
      <c r="A1454" s="68"/>
      <c r="B1454" s="77"/>
      <c r="C1454" s="76"/>
      <c r="D1454" s="69" t="e">
        <f>VLOOKUP($C1453:$C$4969,$C$27:$D$4969,2,0)</f>
        <v>#N/A</v>
      </c>
      <c r="E1454" s="79"/>
      <c r="F1454" s="70" t="e">
        <f>VLOOKUP($E1454:$E$4969,'PLANO DE APLICAÇÃO'!$A$4:$B$1013,2,0)</f>
        <v>#N/A</v>
      </c>
      <c r="G1454" s="71"/>
      <c r="H1454" s="130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73"/>
      <c r="J1454" s="74"/>
      <c r="K1454" s="78"/>
    </row>
    <row r="1455" spans="1:11" s="131" customFormat="1" ht="41.25" customHeight="1" thickBot="1">
      <c r="A1455" s="68"/>
      <c r="B1455" s="77"/>
      <c r="C1455" s="76"/>
      <c r="D1455" s="69" t="e">
        <f>VLOOKUP($C1454:$C$4969,$C$27:$D$4969,2,0)</f>
        <v>#N/A</v>
      </c>
      <c r="E1455" s="79"/>
      <c r="F1455" s="70" t="e">
        <f>VLOOKUP($E1455:$E$4969,'PLANO DE APLICAÇÃO'!$A$4:$B$1013,2,0)</f>
        <v>#N/A</v>
      </c>
      <c r="G1455" s="71"/>
      <c r="H1455" s="130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73"/>
      <c r="J1455" s="74"/>
      <c r="K1455" s="78"/>
    </row>
    <row r="1456" spans="1:11" s="131" customFormat="1" ht="41.25" customHeight="1" thickBot="1">
      <c r="A1456" s="68"/>
      <c r="B1456" s="77"/>
      <c r="C1456" s="76"/>
      <c r="D1456" s="69" t="e">
        <f>VLOOKUP($C1455:$C$4969,$C$27:$D$4969,2,0)</f>
        <v>#N/A</v>
      </c>
      <c r="E1456" s="79"/>
      <c r="F1456" s="70" t="e">
        <f>VLOOKUP($E1456:$E$4969,'PLANO DE APLICAÇÃO'!$A$4:$B$1013,2,0)</f>
        <v>#N/A</v>
      </c>
      <c r="G1456" s="71"/>
      <c r="H1456" s="130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73"/>
      <c r="J1456" s="74"/>
      <c r="K1456" s="78"/>
    </row>
    <row r="1457" spans="1:11" s="131" customFormat="1" ht="41.25" customHeight="1" thickBot="1">
      <c r="A1457" s="68"/>
      <c r="B1457" s="77"/>
      <c r="C1457" s="76"/>
      <c r="D1457" s="69" t="e">
        <f>VLOOKUP($C1456:$C$4969,$C$27:$D$4969,2,0)</f>
        <v>#N/A</v>
      </c>
      <c r="E1457" s="79"/>
      <c r="F1457" s="70" t="e">
        <f>VLOOKUP($E1457:$E$4969,'PLANO DE APLICAÇÃO'!$A$4:$B$1013,2,0)</f>
        <v>#N/A</v>
      </c>
      <c r="G1457" s="71"/>
      <c r="H1457" s="130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73"/>
      <c r="J1457" s="74"/>
      <c r="K1457" s="78"/>
    </row>
    <row r="1458" spans="1:11" s="131" customFormat="1" ht="41.25" customHeight="1" thickBot="1">
      <c r="A1458" s="68"/>
      <c r="B1458" s="77"/>
      <c r="C1458" s="76"/>
      <c r="D1458" s="69" t="e">
        <f>VLOOKUP($C1457:$C$4969,$C$27:$D$4969,2,0)</f>
        <v>#N/A</v>
      </c>
      <c r="E1458" s="79"/>
      <c r="F1458" s="70" t="e">
        <f>VLOOKUP($E1458:$E$4969,'PLANO DE APLICAÇÃO'!$A$4:$B$1013,2,0)</f>
        <v>#N/A</v>
      </c>
      <c r="G1458" s="71"/>
      <c r="H1458" s="130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73"/>
      <c r="J1458" s="74"/>
      <c r="K1458" s="78"/>
    </row>
    <row r="1459" spans="1:11" s="131" customFormat="1" ht="41.25" customHeight="1" thickBot="1">
      <c r="A1459" s="68"/>
      <c r="B1459" s="77"/>
      <c r="C1459" s="76"/>
      <c r="D1459" s="69" t="e">
        <f>VLOOKUP($C1458:$C$4969,$C$27:$D$4969,2,0)</f>
        <v>#N/A</v>
      </c>
      <c r="E1459" s="79"/>
      <c r="F1459" s="70" t="e">
        <f>VLOOKUP($E1459:$E$4969,'PLANO DE APLICAÇÃO'!$A$4:$B$1013,2,0)</f>
        <v>#N/A</v>
      </c>
      <c r="G1459" s="71"/>
      <c r="H1459" s="130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73"/>
      <c r="J1459" s="74"/>
      <c r="K1459" s="78"/>
    </row>
    <row r="1460" spans="1:11" s="131" customFormat="1" ht="41.25" customHeight="1" thickBot="1">
      <c r="A1460" s="68"/>
      <c r="B1460" s="77"/>
      <c r="C1460" s="76"/>
      <c r="D1460" s="69" t="e">
        <f>VLOOKUP($C1459:$C$4969,$C$27:$D$4969,2,0)</f>
        <v>#N/A</v>
      </c>
      <c r="E1460" s="79"/>
      <c r="F1460" s="70" t="e">
        <f>VLOOKUP($E1460:$E$4969,'PLANO DE APLICAÇÃO'!$A$4:$B$1013,2,0)</f>
        <v>#N/A</v>
      </c>
      <c r="G1460" s="71"/>
      <c r="H1460" s="130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73"/>
      <c r="J1460" s="74"/>
      <c r="K1460" s="78"/>
    </row>
    <row r="1461" spans="1:11" s="131" customFormat="1" ht="41.25" customHeight="1" thickBot="1">
      <c r="A1461" s="68"/>
      <c r="B1461" s="77"/>
      <c r="C1461" s="76"/>
      <c r="D1461" s="69" t="e">
        <f>VLOOKUP($C1460:$C$4969,$C$27:$D$4969,2,0)</f>
        <v>#N/A</v>
      </c>
      <c r="E1461" s="79"/>
      <c r="F1461" s="70" t="e">
        <f>VLOOKUP($E1461:$E$4969,'PLANO DE APLICAÇÃO'!$A$4:$B$1013,2,0)</f>
        <v>#N/A</v>
      </c>
      <c r="G1461" s="71"/>
      <c r="H1461" s="130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73"/>
      <c r="J1461" s="74"/>
      <c r="K1461" s="78"/>
    </row>
    <row r="1462" spans="1:11" s="131" customFormat="1" ht="41.25" customHeight="1" thickBot="1">
      <c r="A1462" s="68"/>
      <c r="B1462" s="77"/>
      <c r="C1462" s="76"/>
      <c r="D1462" s="69" t="e">
        <f>VLOOKUP($C1461:$C$4969,$C$27:$D$4969,2,0)</f>
        <v>#N/A</v>
      </c>
      <c r="E1462" s="79"/>
      <c r="F1462" s="70" t="e">
        <f>VLOOKUP($E1462:$E$4969,'PLANO DE APLICAÇÃO'!$A$4:$B$1013,2,0)</f>
        <v>#N/A</v>
      </c>
      <c r="G1462" s="71"/>
      <c r="H1462" s="130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73"/>
      <c r="J1462" s="74"/>
      <c r="K1462" s="78"/>
    </row>
    <row r="1463" spans="1:11" s="131" customFormat="1" ht="41.25" customHeight="1" thickBot="1">
      <c r="A1463" s="68"/>
      <c r="B1463" s="77"/>
      <c r="C1463" s="76"/>
      <c r="D1463" s="69" t="e">
        <f>VLOOKUP($C1462:$C$4969,$C$27:$D$4969,2,0)</f>
        <v>#N/A</v>
      </c>
      <c r="E1463" s="79"/>
      <c r="F1463" s="70" t="e">
        <f>VLOOKUP($E1463:$E$4969,'PLANO DE APLICAÇÃO'!$A$4:$B$1013,2,0)</f>
        <v>#N/A</v>
      </c>
      <c r="G1463" s="71"/>
      <c r="H1463" s="130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73"/>
      <c r="J1463" s="74"/>
      <c r="K1463" s="78"/>
    </row>
    <row r="1464" spans="1:11" s="131" customFormat="1" ht="41.25" customHeight="1" thickBot="1">
      <c r="A1464" s="68"/>
      <c r="B1464" s="77"/>
      <c r="C1464" s="76"/>
      <c r="D1464" s="69" t="e">
        <f>VLOOKUP($C1463:$C$4969,$C$27:$D$4969,2,0)</f>
        <v>#N/A</v>
      </c>
      <c r="E1464" s="79"/>
      <c r="F1464" s="70" t="e">
        <f>VLOOKUP($E1464:$E$4969,'PLANO DE APLICAÇÃO'!$A$4:$B$1013,2,0)</f>
        <v>#N/A</v>
      </c>
      <c r="G1464" s="71"/>
      <c r="H1464" s="130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73"/>
      <c r="J1464" s="74"/>
      <c r="K1464" s="78"/>
    </row>
    <row r="1465" spans="1:11" s="131" customFormat="1" ht="41.25" customHeight="1" thickBot="1">
      <c r="A1465" s="68"/>
      <c r="B1465" s="77"/>
      <c r="C1465" s="76"/>
      <c r="D1465" s="69" t="e">
        <f>VLOOKUP($C1464:$C$4969,$C$27:$D$4969,2,0)</f>
        <v>#N/A</v>
      </c>
      <c r="E1465" s="79"/>
      <c r="F1465" s="70" t="e">
        <f>VLOOKUP($E1465:$E$4969,'PLANO DE APLICAÇÃO'!$A$4:$B$1013,2,0)</f>
        <v>#N/A</v>
      </c>
      <c r="G1465" s="71"/>
      <c r="H1465" s="130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73"/>
      <c r="J1465" s="74"/>
      <c r="K1465" s="78"/>
    </row>
    <row r="1466" spans="1:11" s="131" customFormat="1" ht="41.25" customHeight="1" thickBot="1">
      <c r="A1466" s="68"/>
      <c r="B1466" s="77"/>
      <c r="C1466" s="76"/>
      <c r="D1466" s="69" t="e">
        <f>VLOOKUP($C1465:$C$4969,$C$27:$D$4969,2,0)</f>
        <v>#N/A</v>
      </c>
      <c r="E1466" s="79"/>
      <c r="F1466" s="70" t="e">
        <f>VLOOKUP($E1466:$E$4969,'PLANO DE APLICAÇÃO'!$A$4:$B$1013,2,0)</f>
        <v>#N/A</v>
      </c>
      <c r="G1466" s="71"/>
      <c r="H1466" s="130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73"/>
      <c r="J1466" s="74"/>
      <c r="K1466" s="78"/>
    </row>
    <row r="1467" spans="1:11" s="131" customFormat="1" ht="41.25" customHeight="1" thickBot="1">
      <c r="A1467" s="68"/>
      <c r="B1467" s="77"/>
      <c r="C1467" s="76"/>
      <c r="D1467" s="69" t="e">
        <f>VLOOKUP($C1466:$C$4969,$C$27:$D$4969,2,0)</f>
        <v>#N/A</v>
      </c>
      <c r="E1467" s="79"/>
      <c r="F1467" s="70" t="e">
        <f>VLOOKUP($E1467:$E$4969,'PLANO DE APLICAÇÃO'!$A$4:$B$1013,2,0)</f>
        <v>#N/A</v>
      </c>
      <c r="G1467" s="71"/>
      <c r="H1467" s="130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73"/>
      <c r="J1467" s="74"/>
      <c r="K1467" s="78"/>
    </row>
    <row r="1468" spans="1:11" s="131" customFormat="1" ht="41.25" customHeight="1" thickBot="1">
      <c r="A1468" s="68"/>
      <c r="B1468" s="77"/>
      <c r="C1468" s="76"/>
      <c r="D1468" s="69" t="e">
        <f>VLOOKUP($C1467:$C$4969,$C$27:$D$4969,2,0)</f>
        <v>#N/A</v>
      </c>
      <c r="E1468" s="79"/>
      <c r="F1468" s="70" t="e">
        <f>VLOOKUP($E1468:$E$4969,'PLANO DE APLICAÇÃO'!$A$4:$B$1013,2,0)</f>
        <v>#N/A</v>
      </c>
      <c r="G1468" s="71"/>
      <c r="H1468" s="130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73"/>
      <c r="J1468" s="74"/>
      <c r="K1468" s="78"/>
    </row>
    <row r="1469" spans="1:11" s="131" customFormat="1" ht="41.25" customHeight="1" thickBot="1">
      <c r="A1469" s="68"/>
      <c r="B1469" s="77"/>
      <c r="C1469" s="76"/>
      <c r="D1469" s="69" t="e">
        <f>VLOOKUP($C1468:$C$4969,$C$27:$D$4969,2,0)</f>
        <v>#N/A</v>
      </c>
      <c r="E1469" s="79"/>
      <c r="F1469" s="70" t="e">
        <f>VLOOKUP($E1469:$E$4969,'PLANO DE APLICAÇÃO'!$A$4:$B$1013,2,0)</f>
        <v>#N/A</v>
      </c>
      <c r="G1469" s="71"/>
      <c r="H1469" s="130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73"/>
      <c r="J1469" s="74"/>
      <c r="K1469" s="78"/>
    </row>
    <row r="1470" spans="1:11" s="131" customFormat="1" ht="41.25" customHeight="1" thickBot="1">
      <c r="A1470" s="68"/>
      <c r="B1470" s="77"/>
      <c r="C1470" s="76"/>
      <c r="D1470" s="69" t="e">
        <f>VLOOKUP($C1469:$C$4969,$C$27:$D$4969,2,0)</f>
        <v>#N/A</v>
      </c>
      <c r="E1470" s="79"/>
      <c r="F1470" s="70" t="e">
        <f>VLOOKUP($E1470:$E$4969,'PLANO DE APLICAÇÃO'!$A$4:$B$1013,2,0)</f>
        <v>#N/A</v>
      </c>
      <c r="G1470" s="71"/>
      <c r="H1470" s="130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73"/>
      <c r="J1470" s="74"/>
      <c r="K1470" s="78"/>
    </row>
    <row r="1471" spans="1:11" s="131" customFormat="1" ht="41.25" customHeight="1" thickBot="1">
      <c r="A1471" s="68"/>
      <c r="B1471" s="77"/>
      <c r="C1471" s="76"/>
      <c r="D1471" s="69" t="e">
        <f>VLOOKUP($C1470:$C$4969,$C$27:$D$4969,2,0)</f>
        <v>#N/A</v>
      </c>
      <c r="E1471" s="79"/>
      <c r="F1471" s="70" t="e">
        <f>VLOOKUP($E1471:$E$4969,'PLANO DE APLICAÇÃO'!$A$4:$B$1013,2,0)</f>
        <v>#N/A</v>
      </c>
      <c r="G1471" s="71"/>
      <c r="H1471" s="130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73"/>
      <c r="J1471" s="74"/>
      <c r="K1471" s="78"/>
    </row>
    <row r="1472" spans="1:11" s="131" customFormat="1" ht="41.25" customHeight="1" thickBot="1">
      <c r="A1472" s="68"/>
      <c r="B1472" s="77"/>
      <c r="C1472" s="76"/>
      <c r="D1472" s="69" t="e">
        <f>VLOOKUP($C1471:$C$4969,$C$27:$D$4969,2,0)</f>
        <v>#N/A</v>
      </c>
      <c r="E1472" s="79"/>
      <c r="F1472" s="70" t="e">
        <f>VLOOKUP($E1472:$E$4969,'PLANO DE APLICAÇÃO'!$A$4:$B$1013,2,0)</f>
        <v>#N/A</v>
      </c>
      <c r="G1472" s="71"/>
      <c r="H1472" s="130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73"/>
      <c r="J1472" s="74"/>
      <c r="K1472" s="78"/>
    </row>
    <row r="1473" spans="1:11" s="131" customFormat="1" ht="41.25" customHeight="1" thickBot="1">
      <c r="A1473" s="68"/>
      <c r="B1473" s="77"/>
      <c r="C1473" s="76"/>
      <c r="D1473" s="69" t="e">
        <f>VLOOKUP($C1472:$C$4969,$C$27:$D$4969,2,0)</f>
        <v>#N/A</v>
      </c>
      <c r="E1473" s="79"/>
      <c r="F1473" s="70" t="e">
        <f>VLOOKUP($E1473:$E$4969,'PLANO DE APLICAÇÃO'!$A$4:$B$1013,2,0)</f>
        <v>#N/A</v>
      </c>
      <c r="G1473" s="71"/>
      <c r="H1473" s="130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73"/>
      <c r="J1473" s="74"/>
      <c r="K1473" s="78"/>
    </row>
    <row r="1474" spans="1:11" s="131" customFormat="1" ht="41.25" customHeight="1" thickBot="1">
      <c r="A1474" s="68"/>
      <c r="B1474" s="77"/>
      <c r="C1474" s="76"/>
      <c r="D1474" s="69" t="e">
        <f>VLOOKUP($C1473:$C$4969,$C$27:$D$4969,2,0)</f>
        <v>#N/A</v>
      </c>
      <c r="E1474" s="79"/>
      <c r="F1474" s="70" t="e">
        <f>VLOOKUP($E1474:$E$4969,'PLANO DE APLICAÇÃO'!$A$4:$B$1013,2,0)</f>
        <v>#N/A</v>
      </c>
      <c r="G1474" s="71"/>
      <c r="H1474" s="130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73"/>
      <c r="J1474" s="74"/>
      <c r="K1474" s="78"/>
    </row>
    <row r="1475" spans="1:11" s="131" customFormat="1" ht="41.25" customHeight="1" thickBot="1">
      <c r="A1475" s="68"/>
      <c r="B1475" s="77"/>
      <c r="C1475" s="76"/>
      <c r="D1475" s="69" t="e">
        <f>VLOOKUP($C1474:$C$4969,$C$27:$D$4969,2,0)</f>
        <v>#N/A</v>
      </c>
      <c r="E1475" s="79"/>
      <c r="F1475" s="70" t="e">
        <f>VLOOKUP($E1475:$E$4969,'PLANO DE APLICAÇÃO'!$A$4:$B$1013,2,0)</f>
        <v>#N/A</v>
      </c>
      <c r="G1475" s="71"/>
      <c r="H1475" s="130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73"/>
      <c r="J1475" s="74"/>
      <c r="K1475" s="78"/>
    </row>
    <row r="1476" spans="1:11" s="131" customFormat="1" ht="41.25" customHeight="1" thickBot="1">
      <c r="A1476" s="68"/>
      <c r="B1476" s="77"/>
      <c r="C1476" s="76"/>
      <c r="D1476" s="69" t="e">
        <f>VLOOKUP($C1475:$C$4969,$C$27:$D$4969,2,0)</f>
        <v>#N/A</v>
      </c>
      <c r="E1476" s="79"/>
      <c r="F1476" s="70" t="e">
        <f>VLOOKUP($E1476:$E$4969,'PLANO DE APLICAÇÃO'!$A$4:$B$1013,2,0)</f>
        <v>#N/A</v>
      </c>
      <c r="G1476" s="71"/>
      <c r="H1476" s="130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73"/>
      <c r="J1476" s="74"/>
      <c r="K1476" s="78"/>
    </row>
    <row r="1477" spans="1:11" s="131" customFormat="1" ht="41.25" customHeight="1" thickBot="1">
      <c r="A1477" s="68"/>
      <c r="B1477" s="77"/>
      <c r="C1477" s="76"/>
      <c r="D1477" s="69" t="e">
        <f>VLOOKUP($C1476:$C$4969,$C$27:$D$4969,2,0)</f>
        <v>#N/A</v>
      </c>
      <c r="E1477" s="79"/>
      <c r="F1477" s="70" t="e">
        <f>VLOOKUP($E1477:$E$4969,'PLANO DE APLICAÇÃO'!$A$4:$B$1013,2,0)</f>
        <v>#N/A</v>
      </c>
      <c r="G1477" s="71"/>
      <c r="H1477" s="130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73"/>
      <c r="J1477" s="74"/>
      <c r="K1477" s="78"/>
    </row>
    <row r="1478" spans="1:11" s="131" customFormat="1" ht="41.25" customHeight="1" thickBot="1">
      <c r="A1478" s="68"/>
      <c r="B1478" s="77"/>
      <c r="C1478" s="76"/>
      <c r="D1478" s="69" t="e">
        <f>VLOOKUP($C1477:$C$4969,$C$27:$D$4969,2,0)</f>
        <v>#N/A</v>
      </c>
      <c r="E1478" s="79"/>
      <c r="F1478" s="70" t="e">
        <f>VLOOKUP($E1478:$E$4969,'PLANO DE APLICAÇÃO'!$A$4:$B$1013,2,0)</f>
        <v>#N/A</v>
      </c>
      <c r="G1478" s="71"/>
      <c r="H1478" s="130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73"/>
      <c r="J1478" s="74"/>
      <c r="K1478" s="78"/>
    </row>
    <row r="1479" spans="1:11" s="131" customFormat="1" ht="41.25" customHeight="1" thickBot="1">
      <c r="A1479" s="68"/>
      <c r="B1479" s="77"/>
      <c r="C1479" s="76"/>
      <c r="D1479" s="69" t="e">
        <f>VLOOKUP($C1478:$C$4969,$C$27:$D$4969,2,0)</f>
        <v>#N/A</v>
      </c>
      <c r="E1479" s="79"/>
      <c r="F1479" s="70" t="e">
        <f>VLOOKUP($E1479:$E$4969,'PLANO DE APLICAÇÃO'!$A$4:$B$1013,2,0)</f>
        <v>#N/A</v>
      </c>
      <c r="G1479" s="71"/>
      <c r="H1479" s="130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73"/>
      <c r="J1479" s="74"/>
      <c r="K1479" s="78"/>
    </row>
    <row r="1480" spans="1:11" s="131" customFormat="1" ht="41.25" customHeight="1" thickBot="1">
      <c r="A1480" s="68"/>
      <c r="B1480" s="77"/>
      <c r="C1480" s="76"/>
      <c r="D1480" s="69" t="e">
        <f>VLOOKUP($C1479:$C$4969,$C$27:$D$4969,2,0)</f>
        <v>#N/A</v>
      </c>
      <c r="E1480" s="79"/>
      <c r="F1480" s="70" t="e">
        <f>VLOOKUP($E1480:$E$4969,'PLANO DE APLICAÇÃO'!$A$4:$B$1013,2,0)</f>
        <v>#N/A</v>
      </c>
      <c r="G1480" s="71"/>
      <c r="H1480" s="130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73"/>
      <c r="J1480" s="74"/>
      <c r="K1480" s="78"/>
    </row>
    <row r="1481" spans="1:11" s="131" customFormat="1" ht="41.25" customHeight="1" thickBot="1">
      <c r="A1481" s="68"/>
      <c r="B1481" s="77"/>
      <c r="C1481" s="76"/>
      <c r="D1481" s="69" t="e">
        <f>VLOOKUP($C1480:$C$4969,$C$27:$D$4969,2,0)</f>
        <v>#N/A</v>
      </c>
      <c r="E1481" s="79"/>
      <c r="F1481" s="70" t="e">
        <f>VLOOKUP($E1481:$E$4969,'PLANO DE APLICAÇÃO'!$A$4:$B$1013,2,0)</f>
        <v>#N/A</v>
      </c>
      <c r="G1481" s="71"/>
      <c r="H1481" s="130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73"/>
      <c r="J1481" s="74"/>
      <c r="K1481" s="78"/>
    </row>
    <row r="1482" spans="1:11" s="131" customFormat="1" ht="41.25" customHeight="1" thickBot="1">
      <c r="A1482" s="68"/>
      <c r="B1482" s="77"/>
      <c r="C1482" s="76"/>
      <c r="D1482" s="69" t="e">
        <f>VLOOKUP($C1481:$C$4969,$C$27:$D$4969,2,0)</f>
        <v>#N/A</v>
      </c>
      <c r="E1482" s="79"/>
      <c r="F1482" s="70" t="e">
        <f>VLOOKUP($E1482:$E$4969,'PLANO DE APLICAÇÃO'!$A$4:$B$1013,2,0)</f>
        <v>#N/A</v>
      </c>
      <c r="G1482" s="71"/>
      <c r="H1482" s="130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73"/>
      <c r="J1482" s="74"/>
      <c r="K1482" s="78"/>
    </row>
    <row r="1483" spans="1:11" s="131" customFormat="1" ht="41.25" customHeight="1" thickBot="1">
      <c r="A1483" s="68"/>
      <c r="B1483" s="77"/>
      <c r="C1483" s="76"/>
      <c r="D1483" s="69" t="e">
        <f>VLOOKUP($C1482:$C$4969,$C$27:$D$4969,2,0)</f>
        <v>#N/A</v>
      </c>
      <c r="E1483" s="79"/>
      <c r="F1483" s="70" t="e">
        <f>VLOOKUP($E1483:$E$4969,'PLANO DE APLICAÇÃO'!$A$4:$B$1013,2,0)</f>
        <v>#N/A</v>
      </c>
      <c r="G1483" s="71"/>
      <c r="H1483" s="130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73"/>
      <c r="J1483" s="74"/>
      <c r="K1483" s="78"/>
    </row>
    <row r="1484" spans="1:11" s="131" customFormat="1" ht="41.25" customHeight="1" thickBot="1">
      <c r="A1484" s="68"/>
      <c r="B1484" s="77"/>
      <c r="C1484" s="76"/>
      <c r="D1484" s="69" t="e">
        <f>VLOOKUP($C1483:$C$4969,$C$27:$D$4969,2,0)</f>
        <v>#N/A</v>
      </c>
      <c r="E1484" s="79"/>
      <c r="F1484" s="70" t="e">
        <f>VLOOKUP($E1484:$E$4969,'PLANO DE APLICAÇÃO'!$A$4:$B$1013,2,0)</f>
        <v>#N/A</v>
      </c>
      <c r="G1484" s="71"/>
      <c r="H1484" s="130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73"/>
      <c r="J1484" s="74"/>
      <c r="K1484" s="78"/>
    </row>
    <row r="1485" spans="1:11" s="131" customFormat="1" ht="41.25" customHeight="1" thickBot="1">
      <c r="A1485" s="68"/>
      <c r="B1485" s="77"/>
      <c r="C1485" s="76"/>
      <c r="D1485" s="69" t="e">
        <f>VLOOKUP($C1484:$C$4969,$C$27:$D$4969,2,0)</f>
        <v>#N/A</v>
      </c>
      <c r="E1485" s="79"/>
      <c r="F1485" s="70" t="e">
        <f>VLOOKUP($E1485:$E$4969,'PLANO DE APLICAÇÃO'!$A$4:$B$1013,2,0)</f>
        <v>#N/A</v>
      </c>
      <c r="G1485" s="71"/>
      <c r="H1485" s="130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73"/>
      <c r="J1485" s="74"/>
      <c r="K1485" s="78"/>
    </row>
    <row r="1486" spans="1:11" s="131" customFormat="1" ht="41.25" customHeight="1" thickBot="1">
      <c r="A1486" s="68"/>
      <c r="B1486" s="77"/>
      <c r="C1486" s="76"/>
      <c r="D1486" s="69" t="e">
        <f>VLOOKUP($C1485:$C$4969,$C$27:$D$4969,2,0)</f>
        <v>#N/A</v>
      </c>
      <c r="E1486" s="79"/>
      <c r="F1486" s="70" t="e">
        <f>VLOOKUP($E1486:$E$4969,'PLANO DE APLICAÇÃO'!$A$4:$B$1013,2,0)</f>
        <v>#N/A</v>
      </c>
      <c r="G1486" s="71"/>
      <c r="H1486" s="130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73"/>
      <c r="J1486" s="74"/>
      <c r="K1486" s="78"/>
    </row>
    <row r="1487" spans="1:11" s="131" customFormat="1" ht="41.25" customHeight="1" thickBot="1">
      <c r="A1487" s="68"/>
      <c r="B1487" s="77"/>
      <c r="C1487" s="76"/>
      <c r="D1487" s="69" t="e">
        <f>VLOOKUP($C1486:$C$4969,$C$27:$D$4969,2,0)</f>
        <v>#N/A</v>
      </c>
      <c r="E1487" s="79"/>
      <c r="F1487" s="70" t="e">
        <f>VLOOKUP($E1487:$E$4969,'PLANO DE APLICAÇÃO'!$A$4:$B$1013,2,0)</f>
        <v>#N/A</v>
      </c>
      <c r="G1487" s="71"/>
      <c r="H1487" s="130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73"/>
      <c r="J1487" s="74"/>
      <c r="K1487" s="78"/>
    </row>
    <row r="1488" spans="1:11" s="131" customFormat="1" ht="41.25" customHeight="1" thickBot="1">
      <c r="A1488" s="68"/>
      <c r="B1488" s="77"/>
      <c r="C1488" s="76"/>
      <c r="D1488" s="69" t="e">
        <f>VLOOKUP($C1487:$C$4969,$C$27:$D$4969,2,0)</f>
        <v>#N/A</v>
      </c>
      <c r="E1488" s="79"/>
      <c r="F1488" s="70" t="e">
        <f>VLOOKUP($E1488:$E$4969,'PLANO DE APLICAÇÃO'!$A$4:$B$1013,2,0)</f>
        <v>#N/A</v>
      </c>
      <c r="G1488" s="71"/>
      <c r="H1488" s="130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73"/>
      <c r="J1488" s="74"/>
      <c r="K1488" s="78"/>
    </row>
    <row r="1489" spans="1:11" s="131" customFormat="1" ht="41.25" customHeight="1" thickBot="1">
      <c r="A1489" s="68"/>
      <c r="B1489" s="77"/>
      <c r="C1489" s="76"/>
      <c r="D1489" s="69" t="e">
        <f>VLOOKUP($C1488:$C$4969,$C$27:$D$4969,2,0)</f>
        <v>#N/A</v>
      </c>
      <c r="E1489" s="79"/>
      <c r="F1489" s="70" t="e">
        <f>VLOOKUP($E1489:$E$4969,'PLANO DE APLICAÇÃO'!$A$4:$B$1013,2,0)</f>
        <v>#N/A</v>
      </c>
      <c r="G1489" s="71"/>
      <c r="H1489" s="130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73"/>
      <c r="J1489" s="74"/>
      <c r="K1489" s="78"/>
    </row>
    <row r="1490" spans="1:11" s="131" customFormat="1" ht="41.25" customHeight="1" thickBot="1">
      <c r="A1490" s="68"/>
      <c r="B1490" s="77"/>
      <c r="C1490" s="76"/>
      <c r="D1490" s="69" t="e">
        <f>VLOOKUP($C1489:$C$4969,$C$27:$D$4969,2,0)</f>
        <v>#N/A</v>
      </c>
      <c r="E1490" s="79"/>
      <c r="F1490" s="70" t="e">
        <f>VLOOKUP($E1490:$E$4969,'PLANO DE APLICAÇÃO'!$A$4:$B$1013,2,0)</f>
        <v>#N/A</v>
      </c>
      <c r="G1490" s="71"/>
      <c r="H1490" s="130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73"/>
      <c r="J1490" s="74"/>
      <c r="K1490" s="78"/>
    </row>
    <row r="1491" spans="1:11" s="131" customFormat="1" ht="41.25" customHeight="1" thickBot="1">
      <c r="A1491" s="68"/>
      <c r="B1491" s="77"/>
      <c r="C1491" s="76"/>
      <c r="D1491" s="69" t="e">
        <f>VLOOKUP($C1490:$C$4969,$C$27:$D$4969,2,0)</f>
        <v>#N/A</v>
      </c>
      <c r="E1491" s="79"/>
      <c r="F1491" s="70" t="e">
        <f>VLOOKUP($E1491:$E$4969,'PLANO DE APLICAÇÃO'!$A$4:$B$1013,2,0)</f>
        <v>#N/A</v>
      </c>
      <c r="G1491" s="71"/>
      <c r="H1491" s="130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73"/>
      <c r="J1491" s="74"/>
      <c r="K1491" s="78"/>
    </row>
    <row r="1492" spans="1:11" s="131" customFormat="1" ht="41.25" customHeight="1" thickBot="1">
      <c r="A1492" s="68"/>
      <c r="B1492" s="77"/>
      <c r="C1492" s="76"/>
      <c r="D1492" s="69" t="e">
        <f>VLOOKUP($C1491:$C$4969,$C$27:$D$4969,2,0)</f>
        <v>#N/A</v>
      </c>
      <c r="E1492" s="79"/>
      <c r="F1492" s="70" t="e">
        <f>VLOOKUP($E1492:$E$4969,'PLANO DE APLICAÇÃO'!$A$4:$B$1013,2,0)</f>
        <v>#N/A</v>
      </c>
      <c r="G1492" s="71"/>
      <c r="H1492" s="130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73"/>
      <c r="J1492" s="74"/>
      <c r="K1492" s="78"/>
    </row>
    <row r="1493" spans="1:11" s="131" customFormat="1" ht="41.25" customHeight="1" thickBot="1">
      <c r="A1493" s="68"/>
      <c r="B1493" s="77"/>
      <c r="C1493" s="76"/>
      <c r="D1493" s="69" t="e">
        <f>VLOOKUP($C1492:$C$4969,$C$27:$D$4969,2,0)</f>
        <v>#N/A</v>
      </c>
      <c r="E1493" s="79"/>
      <c r="F1493" s="70" t="e">
        <f>VLOOKUP($E1493:$E$4969,'PLANO DE APLICAÇÃO'!$A$4:$B$1013,2,0)</f>
        <v>#N/A</v>
      </c>
      <c r="G1493" s="71"/>
      <c r="H1493" s="130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73"/>
      <c r="J1493" s="74"/>
      <c r="K1493" s="78"/>
    </row>
    <row r="1494" spans="1:11" s="131" customFormat="1" ht="41.25" customHeight="1" thickBot="1">
      <c r="A1494" s="68"/>
      <c r="B1494" s="77"/>
      <c r="C1494" s="76"/>
      <c r="D1494" s="69" t="e">
        <f>VLOOKUP($C1493:$C$4969,$C$27:$D$4969,2,0)</f>
        <v>#N/A</v>
      </c>
      <c r="E1494" s="79"/>
      <c r="F1494" s="70" t="e">
        <f>VLOOKUP($E1494:$E$4969,'PLANO DE APLICAÇÃO'!$A$4:$B$1013,2,0)</f>
        <v>#N/A</v>
      </c>
      <c r="G1494" s="71"/>
      <c r="H1494" s="130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73"/>
      <c r="J1494" s="74"/>
      <c r="K1494" s="78"/>
    </row>
    <row r="1495" spans="1:11" s="131" customFormat="1" ht="41.25" customHeight="1" thickBot="1">
      <c r="A1495" s="68"/>
      <c r="B1495" s="77"/>
      <c r="C1495" s="76"/>
      <c r="D1495" s="69" t="e">
        <f>VLOOKUP($C1494:$C$4969,$C$27:$D$4969,2,0)</f>
        <v>#N/A</v>
      </c>
      <c r="E1495" s="79"/>
      <c r="F1495" s="70" t="e">
        <f>VLOOKUP($E1495:$E$4969,'PLANO DE APLICAÇÃO'!$A$4:$B$1013,2,0)</f>
        <v>#N/A</v>
      </c>
      <c r="G1495" s="71"/>
      <c r="H1495" s="130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73"/>
      <c r="J1495" s="74"/>
      <c r="K1495" s="78"/>
    </row>
    <row r="1496" spans="1:11" s="131" customFormat="1" ht="41.25" customHeight="1" thickBot="1">
      <c r="A1496" s="68"/>
      <c r="B1496" s="77"/>
      <c r="C1496" s="76"/>
      <c r="D1496" s="69" t="e">
        <f>VLOOKUP($C1495:$C$4969,$C$27:$D$4969,2,0)</f>
        <v>#N/A</v>
      </c>
      <c r="E1496" s="79"/>
      <c r="F1496" s="70" t="e">
        <f>VLOOKUP($E1496:$E$4969,'PLANO DE APLICAÇÃO'!$A$4:$B$1013,2,0)</f>
        <v>#N/A</v>
      </c>
      <c r="G1496" s="71"/>
      <c r="H1496" s="130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73"/>
      <c r="J1496" s="74"/>
      <c r="K1496" s="78"/>
    </row>
    <row r="1497" spans="1:11" s="131" customFormat="1" ht="41.25" customHeight="1" thickBot="1">
      <c r="A1497" s="68"/>
      <c r="B1497" s="77"/>
      <c r="C1497" s="76"/>
      <c r="D1497" s="69" t="e">
        <f>VLOOKUP($C1496:$C$4969,$C$27:$D$4969,2,0)</f>
        <v>#N/A</v>
      </c>
      <c r="E1497" s="79"/>
      <c r="F1497" s="70" t="e">
        <f>VLOOKUP($E1497:$E$4969,'PLANO DE APLICAÇÃO'!$A$4:$B$1013,2,0)</f>
        <v>#N/A</v>
      </c>
      <c r="G1497" s="71"/>
      <c r="H1497" s="130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73"/>
      <c r="J1497" s="74"/>
      <c r="K1497" s="78"/>
    </row>
    <row r="1498" spans="1:11" s="131" customFormat="1" ht="41.25" customHeight="1" thickBot="1">
      <c r="A1498" s="68"/>
      <c r="B1498" s="77"/>
      <c r="C1498" s="76"/>
      <c r="D1498" s="69" t="e">
        <f>VLOOKUP($C1497:$C$4969,$C$27:$D$4969,2,0)</f>
        <v>#N/A</v>
      </c>
      <c r="E1498" s="79"/>
      <c r="F1498" s="70" t="e">
        <f>VLOOKUP($E1498:$E$4969,'PLANO DE APLICAÇÃO'!$A$4:$B$1013,2,0)</f>
        <v>#N/A</v>
      </c>
      <c r="G1498" s="71"/>
      <c r="H1498" s="130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73"/>
      <c r="J1498" s="74"/>
      <c r="K1498" s="78"/>
    </row>
    <row r="1499" spans="1:11" s="131" customFormat="1" ht="41.25" customHeight="1" thickBot="1">
      <c r="A1499" s="68"/>
      <c r="B1499" s="77"/>
      <c r="C1499" s="76"/>
      <c r="D1499" s="69" t="e">
        <f>VLOOKUP($C1498:$C$4969,$C$27:$D$4969,2,0)</f>
        <v>#N/A</v>
      </c>
      <c r="E1499" s="79"/>
      <c r="F1499" s="70" t="e">
        <f>VLOOKUP($E1499:$E$4969,'PLANO DE APLICAÇÃO'!$A$4:$B$1013,2,0)</f>
        <v>#N/A</v>
      </c>
      <c r="G1499" s="71"/>
      <c r="H1499" s="130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73"/>
      <c r="J1499" s="74"/>
      <c r="K1499" s="78"/>
    </row>
    <row r="1500" spans="1:11" s="131" customFormat="1" ht="41.25" customHeight="1" thickBot="1">
      <c r="A1500" s="68"/>
      <c r="B1500" s="77"/>
      <c r="C1500" s="76"/>
      <c r="D1500" s="69" t="e">
        <f>VLOOKUP($C1499:$C$4969,$C$27:$D$4969,2,0)</f>
        <v>#N/A</v>
      </c>
      <c r="E1500" s="79"/>
      <c r="F1500" s="70" t="e">
        <f>VLOOKUP($E1500:$E$4969,'PLANO DE APLICAÇÃO'!$A$4:$B$1013,2,0)</f>
        <v>#N/A</v>
      </c>
      <c r="G1500" s="71"/>
      <c r="H1500" s="130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73"/>
      <c r="J1500" s="74"/>
      <c r="K1500" s="78"/>
    </row>
    <row r="1501" spans="1:11" s="131" customFormat="1" ht="41.25" customHeight="1" thickBot="1">
      <c r="A1501" s="68"/>
      <c r="B1501" s="77"/>
      <c r="C1501" s="76"/>
      <c r="D1501" s="69" t="e">
        <f>VLOOKUP($C1500:$C$4969,$C$27:$D$4969,2,0)</f>
        <v>#N/A</v>
      </c>
      <c r="E1501" s="79"/>
      <c r="F1501" s="70" t="e">
        <f>VLOOKUP($E1501:$E$4969,'PLANO DE APLICAÇÃO'!$A$4:$B$1013,2,0)</f>
        <v>#N/A</v>
      </c>
      <c r="G1501" s="71"/>
      <c r="H1501" s="130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73"/>
      <c r="J1501" s="74"/>
      <c r="K1501" s="78"/>
    </row>
    <row r="1502" spans="1:11" s="131" customFormat="1" ht="41.25" customHeight="1" thickBot="1">
      <c r="A1502" s="68"/>
      <c r="B1502" s="77"/>
      <c r="C1502" s="76"/>
      <c r="D1502" s="69" t="e">
        <f>VLOOKUP($C1501:$C$4969,$C$27:$D$4969,2,0)</f>
        <v>#N/A</v>
      </c>
      <c r="E1502" s="79"/>
      <c r="F1502" s="70" t="e">
        <f>VLOOKUP($E1502:$E$4969,'PLANO DE APLICAÇÃO'!$A$4:$B$1013,2,0)</f>
        <v>#N/A</v>
      </c>
      <c r="G1502" s="71"/>
      <c r="H1502" s="130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73"/>
      <c r="J1502" s="74"/>
      <c r="K1502" s="78"/>
    </row>
    <row r="1503" spans="1:11" s="131" customFormat="1" ht="41.25" customHeight="1" thickBot="1">
      <c r="A1503" s="68"/>
      <c r="B1503" s="77"/>
      <c r="C1503" s="76"/>
      <c r="D1503" s="69" t="e">
        <f>VLOOKUP($C1502:$C$4969,$C$27:$D$4969,2,0)</f>
        <v>#N/A</v>
      </c>
      <c r="E1503" s="79"/>
      <c r="F1503" s="70" t="e">
        <f>VLOOKUP($E1503:$E$4969,'PLANO DE APLICAÇÃO'!$A$4:$B$1013,2,0)</f>
        <v>#N/A</v>
      </c>
      <c r="G1503" s="71"/>
      <c r="H1503" s="130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73"/>
      <c r="J1503" s="74"/>
      <c r="K1503" s="78"/>
    </row>
    <row r="1504" spans="1:11" s="131" customFormat="1" ht="41.25" customHeight="1" thickBot="1">
      <c r="A1504" s="68"/>
      <c r="B1504" s="77"/>
      <c r="C1504" s="76"/>
      <c r="D1504" s="69" t="e">
        <f>VLOOKUP($C1503:$C$4969,$C$27:$D$4969,2,0)</f>
        <v>#N/A</v>
      </c>
      <c r="E1504" s="79"/>
      <c r="F1504" s="70" t="e">
        <f>VLOOKUP($E1504:$E$4969,'PLANO DE APLICAÇÃO'!$A$4:$B$1013,2,0)</f>
        <v>#N/A</v>
      </c>
      <c r="G1504" s="71"/>
      <c r="H1504" s="130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73"/>
      <c r="J1504" s="74"/>
      <c r="K1504" s="78"/>
    </row>
    <row r="1505" spans="1:11" s="131" customFormat="1" ht="41.25" customHeight="1" thickBot="1">
      <c r="A1505" s="68"/>
      <c r="B1505" s="77"/>
      <c r="C1505" s="76"/>
      <c r="D1505" s="69" t="e">
        <f>VLOOKUP($C1504:$C$4969,$C$27:$D$4969,2,0)</f>
        <v>#N/A</v>
      </c>
      <c r="E1505" s="79"/>
      <c r="F1505" s="70" t="e">
        <f>VLOOKUP($E1505:$E$4969,'PLANO DE APLICAÇÃO'!$A$4:$B$1013,2,0)</f>
        <v>#N/A</v>
      </c>
      <c r="G1505" s="71"/>
      <c r="H1505" s="130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73"/>
      <c r="J1505" s="74"/>
      <c r="K1505" s="78"/>
    </row>
    <row r="1506" spans="1:11" s="131" customFormat="1" ht="41.25" customHeight="1" thickBot="1">
      <c r="A1506" s="68"/>
      <c r="B1506" s="77"/>
      <c r="C1506" s="76"/>
      <c r="D1506" s="69" t="e">
        <f>VLOOKUP($C1505:$C$4969,$C$27:$D$4969,2,0)</f>
        <v>#N/A</v>
      </c>
      <c r="E1506" s="79"/>
      <c r="F1506" s="70" t="e">
        <f>VLOOKUP($E1506:$E$4969,'PLANO DE APLICAÇÃO'!$A$4:$B$1013,2,0)</f>
        <v>#N/A</v>
      </c>
      <c r="G1506" s="71"/>
      <c r="H1506" s="130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73"/>
      <c r="J1506" s="74"/>
      <c r="K1506" s="78"/>
    </row>
    <row r="1507" spans="1:11" s="131" customFormat="1" ht="41.25" customHeight="1" thickBot="1">
      <c r="A1507" s="68"/>
      <c r="B1507" s="77"/>
      <c r="C1507" s="76"/>
      <c r="D1507" s="69" t="e">
        <f>VLOOKUP($C1506:$C$4969,$C$27:$D$4969,2,0)</f>
        <v>#N/A</v>
      </c>
      <c r="E1507" s="79"/>
      <c r="F1507" s="70" t="e">
        <f>VLOOKUP($E1507:$E$4969,'PLANO DE APLICAÇÃO'!$A$4:$B$1013,2,0)</f>
        <v>#N/A</v>
      </c>
      <c r="G1507" s="71"/>
      <c r="H1507" s="130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73"/>
      <c r="J1507" s="74"/>
      <c r="K1507" s="78"/>
    </row>
    <row r="1508" spans="1:11" s="131" customFormat="1" ht="41.25" customHeight="1" thickBot="1">
      <c r="A1508" s="68"/>
      <c r="B1508" s="77"/>
      <c r="C1508" s="76"/>
      <c r="D1508" s="69" t="e">
        <f>VLOOKUP($C1507:$C$4969,$C$27:$D$4969,2,0)</f>
        <v>#N/A</v>
      </c>
      <c r="E1508" s="79"/>
      <c r="F1508" s="70" t="e">
        <f>VLOOKUP($E1508:$E$4969,'PLANO DE APLICAÇÃO'!$A$4:$B$1013,2,0)</f>
        <v>#N/A</v>
      </c>
      <c r="G1508" s="71"/>
      <c r="H1508" s="130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73"/>
      <c r="J1508" s="74"/>
      <c r="K1508" s="78"/>
    </row>
    <row r="1509" spans="1:11" s="131" customFormat="1" ht="41.25" customHeight="1" thickBot="1">
      <c r="A1509" s="68"/>
      <c r="B1509" s="77"/>
      <c r="C1509" s="76"/>
      <c r="D1509" s="69" t="e">
        <f>VLOOKUP($C1508:$C$4969,$C$27:$D$4969,2,0)</f>
        <v>#N/A</v>
      </c>
      <c r="E1509" s="79"/>
      <c r="F1509" s="70" t="e">
        <f>VLOOKUP($E1509:$E$4969,'PLANO DE APLICAÇÃO'!$A$4:$B$1013,2,0)</f>
        <v>#N/A</v>
      </c>
      <c r="G1509" s="71"/>
      <c r="H1509" s="130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73"/>
      <c r="J1509" s="74"/>
      <c r="K1509" s="78"/>
    </row>
    <row r="1510" spans="1:11" s="131" customFormat="1" ht="41.25" customHeight="1" thickBot="1">
      <c r="A1510" s="68"/>
      <c r="B1510" s="77"/>
      <c r="C1510" s="76"/>
      <c r="D1510" s="69" t="e">
        <f>VLOOKUP($C1509:$C$4969,$C$27:$D$4969,2,0)</f>
        <v>#N/A</v>
      </c>
      <c r="E1510" s="79"/>
      <c r="F1510" s="70" t="e">
        <f>VLOOKUP($E1510:$E$4969,'PLANO DE APLICAÇÃO'!$A$4:$B$1013,2,0)</f>
        <v>#N/A</v>
      </c>
      <c r="G1510" s="71"/>
      <c r="H1510" s="130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73"/>
      <c r="J1510" s="74"/>
      <c r="K1510" s="78"/>
    </row>
    <row r="1511" spans="1:11" s="131" customFormat="1" ht="41.25" customHeight="1" thickBot="1">
      <c r="A1511" s="68"/>
      <c r="B1511" s="77"/>
      <c r="C1511" s="76"/>
      <c r="D1511" s="69" t="e">
        <f>VLOOKUP($C1510:$C$4969,$C$27:$D$4969,2,0)</f>
        <v>#N/A</v>
      </c>
      <c r="E1511" s="79"/>
      <c r="F1511" s="70" t="e">
        <f>VLOOKUP($E1511:$E$4969,'PLANO DE APLICAÇÃO'!$A$4:$B$1013,2,0)</f>
        <v>#N/A</v>
      </c>
      <c r="G1511" s="71"/>
      <c r="H1511" s="130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73"/>
      <c r="J1511" s="74"/>
      <c r="K1511" s="78"/>
    </row>
    <row r="1512" spans="1:11" s="131" customFormat="1" ht="41.25" customHeight="1" thickBot="1">
      <c r="A1512" s="68"/>
      <c r="B1512" s="77"/>
      <c r="C1512" s="76"/>
      <c r="D1512" s="69" t="e">
        <f>VLOOKUP($C1511:$C$4969,$C$27:$D$4969,2,0)</f>
        <v>#N/A</v>
      </c>
      <c r="E1512" s="79"/>
      <c r="F1512" s="70" t="e">
        <f>VLOOKUP($E1512:$E$4969,'PLANO DE APLICAÇÃO'!$A$4:$B$1013,2,0)</f>
        <v>#N/A</v>
      </c>
      <c r="G1512" s="71"/>
      <c r="H1512" s="130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73"/>
      <c r="J1512" s="74"/>
      <c r="K1512" s="78"/>
    </row>
    <row r="1513" spans="1:11" s="131" customFormat="1" ht="41.25" customHeight="1" thickBot="1">
      <c r="A1513" s="68"/>
      <c r="B1513" s="77"/>
      <c r="C1513" s="76"/>
      <c r="D1513" s="69" t="e">
        <f>VLOOKUP($C1512:$C$4969,$C$27:$D$4969,2,0)</f>
        <v>#N/A</v>
      </c>
      <c r="E1513" s="79"/>
      <c r="F1513" s="70" t="e">
        <f>VLOOKUP($E1513:$E$4969,'PLANO DE APLICAÇÃO'!$A$4:$B$1013,2,0)</f>
        <v>#N/A</v>
      </c>
      <c r="G1513" s="71"/>
      <c r="H1513" s="130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73"/>
      <c r="J1513" s="74"/>
      <c r="K1513" s="78"/>
    </row>
    <row r="1514" spans="1:11" s="131" customFormat="1" ht="41.25" customHeight="1" thickBot="1">
      <c r="A1514" s="68"/>
      <c r="B1514" s="77"/>
      <c r="C1514" s="76"/>
      <c r="D1514" s="69" t="e">
        <f>VLOOKUP($C1513:$C$4969,$C$27:$D$4969,2,0)</f>
        <v>#N/A</v>
      </c>
      <c r="E1514" s="79"/>
      <c r="F1514" s="70" t="e">
        <f>VLOOKUP($E1514:$E$4969,'PLANO DE APLICAÇÃO'!$A$4:$B$1013,2,0)</f>
        <v>#N/A</v>
      </c>
      <c r="G1514" s="71"/>
      <c r="H1514" s="130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73"/>
      <c r="J1514" s="74"/>
      <c r="K1514" s="78"/>
    </row>
    <row r="1515" spans="1:11" s="131" customFormat="1" ht="41.25" customHeight="1" thickBot="1">
      <c r="A1515" s="68"/>
      <c r="B1515" s="77"/>
      <c r="C1515" s="76"/>
      <c r="D1515" s="69" t="e">
        <f>VLOOKUP($C1514:$C$4969,$C$27:$D$4969,2,0)</f>
        <v>#N/A</v>
      </c>
      <c r="E1515" s="79"/>
      <c r="F1515" s="70" t="e">
        <f>VLOOKUP($E1515:$E$4969,'PLANO DE APLICAÇÃO'!$A$4:$B$1013,2,0)</f>
        <v>#N/A</v>
      </c>
      <c r="G1515" s="71"/>
      <c r="H1515" s="130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73"/>
      <c r="J1515" s="74"/>
      <c r="K1515" s="78"/>
    </row>
    <row r="1516" spans="1:11" s="131" customFormat="1" ht="41.25" customHeight="1" thickBot="1">
      <c r="A1516" s="68"/>
      <c r="B1516" s="77"/>
      <c r="C1516" s="76"/>
      <c r="D1516" s="69" t="e">
        <f>VLOOKUP($C1515:$C$4969,$C$27:$D$4969,2,0)</f>
        <v>#N/A</v>
      </c>
      <c r="E1516" s="79"/>
      <c r="F1516" s="70" t="e">
        <f>VLOOKUP($E1516:$E$4969,'PLANO DE APLICAÇÃO'!$A$4:$B$1013,2,0)</f>
        <v>#N/A</v>
      </c>
      <c r="G1516" s="71"/>
      <c r="H1516" s="130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73"/>
      <c r="J1516" s="74"/>
      <c r="K1516" s="78"/>
    </row>
    <row r="1517" spans="1:11" s="131" customFormat="1" ht="41.25" customHeight="1" thickBot="1">
      <c r="A1517" s="68"/>
      <c r="B1517" s="77"/>
      <c r="C1517" s="76"/>
      <c r="D1517" s="69" t="e">
        <f>VLOOKUP($C1516:$C$4969,$C$27:$D$4969,2,0)</f>
        <v>#N/A</v>
      </c>
      <c r="E1517" s="79"/>
      <c r="F1517" s="70" t="e">
        <f>VLOOKUP($E1517:$E$4969,'PLANO DE APLICAÇÃO'!$A$4:$B$1013,2,0)</f>
        <v>#N/A</v>
      </c>
      <c r="G1517" s="71"/>
      <c r="H1517" s="130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73"/>
      <c r="J1517" s="74"/>
      <c r="K1517" s="78"/>
    </row>
    <row r="1518" spans="1:11" s="131" customFormat="1" ht="41.25" customHeight="1" thickBot="1">
      <c r="A1518" s="68"/>
      <c r="B1518" s="77"/>
      <c r="C1518" s="76"/>
      <c r="D1518" s="69" t="e">
        <f>VLOOKUP($C1517:$C$4969,$C$27:$D$4969,2,0)</f>
        <v>#N/A</v>
      </c>
      <c r="E1518" s="79"/>
      <c r="F1518" s="70" t="e">
        <f>VLOOKUP($E1518:$E$4969,'PLANO DE APLICAÇÃO'!$A$4:$B$1013,2,0)</f>
        <v>#N/A</v>
      </c>
      <c r="G1518" s="71"/>
      <c r="H1518" s="130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73"/>
      <c r="J1518" s="74"/>
      <c r="K1518" s="78"/>
    </row>
    <row r="1519" spans="1:11" s="131" customFormat="1" ht="41.25" customHeight="1" thickBot="1">
      <c r="A1519" s="68"/>
      <c r="B1519" s="77"/>
      <c r="C1519" s="76"/>
      <c r="D1519" s="69" t="e">
        <f>VLOOKUP($C1518:$C$4969,$C$27:$D$4969,2,0)</f>
        <v>#N/A</v>
      </c>
      <c r="E1519" s="79"/>
      <c r="F1519" s="70" t="e">
        <f>VLOOKUP($E1519:$E$4969,'PLANO DE APLICAÇÃO'!$A$4:$B$1013,2,0)</f>
        <v>#N/A</v>
      </c>
      <c r="G1519" s="71"/>
      <c r="H1519" s="130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73"/>
      <c r="J1519" s="74"/>
      <c r="K1519" s="78"/>
    </row>
    <row r="1520" spans="1:11" s="131" customFormat="1" ht="41.25" customHeight="1" thickBot="1">
      <c r="A1520" s="68"/>
      <c r="B1520" s="77"/>
      <c r="C1520" s="76"/>
      <c r="D1520" s="69" t="e">
        <f>VLOOKUP($C1519:$C$4969,$C$27:$D$4969,2,0)</f>
        <v>#N/A</v>
      </c>
      <c r="E1520" s="79"/>
      <c r="F1520" s="70" t="e">
        <f>VLOOKUP($E1520:$E$4969,'PLANO DE APLICAÇÃO'!$A$4:$B$1013,2,0)</f>
        <v>#N/A</v>
      </c>
      <c r="G1520" s="71"/>
      <c r="H1520" s="130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73"/>
      <c r="J1520" s="74"/>
      <c r="K1520" s="78"/>
    </row>
    <row r="1521" spans="1:11" s="131" customFormat="1" ht="41.25" customHeight="1" thickBot="1">
      <c r="A1521" s="68"/>
      <c r="B1521" s="77"/>
      <c r="C1521" s="76"/>
      <c r="D1521" s="69" t="e">
        <f>VLOOKUP($C1520:$C$4969,$C$27:$D$4969,2,0)</f>
        <v>#N/A</v>
      </c>
      <c r="E1521" s="79"/>
      <c r="F1521" s="70" t="e">
        <f>VLOOKUP($E1521:$E$4969,'PLANO DE APLICAÇÃO'!$A$4:$B$1013,2,0)</f>
        <v>#N/A</v>
      </c>
      <c r="G1521" s="71"/>
      <c r="H1521" s="130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73"/>
      <c r="J1521" s="74"/>
      <c r="K1521" s="78"/>
    </row>
    <row r="1522" spans="1:11" s="131" customFormat="1" ht="41.25" customHeight="1" thickBot="1">
      <c r="A1522" s="68"/>
      <c r="B1522" s="77"/>
      <c r="C1522" s="76"/>
      <c r="D1522" s="69" t="e">
        <f>VLOOKUP($C1521:$C$4969,$C$27:$D$4969,2,0)</f>
        <v>#N/A</v>
      </c>
      <c r="E1522" s="79"/>
      <c r="F1522" s="70" t="e">
        <f>VLOOKUP($E1522:$E$4969,'PLANO DE APLICAÇÃO'!$A$4:$B$1013,2,0)</f>
        <v>#N/A</v>
      </c>
      <c r="G1522" s="71"/>
      <c r="H1522" s="130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73"/>
      <c r="J1522" s="74"/>
      <c r="K1522" s="78"/>
    </row>
    <row r="1523" spans="1:11" s="131" customFormat="1" ht="41.25" customHeight="1" thickBot="1">
      <c r="A1523" s="68"/>
      <c r="B1523" s="77"/>
      <c r="C1523" s="76"/>
      <c r="D1523" s="69" t="e">
        <f>VLOOKUP($C1522:$C$4969,$C$27:$D$4969,2,0)</f>
        <v>#N/A</v>
      </c>
      <c r="E1523" s="79"/>
      <c r="F1523" s="70" t="e">
        <f>VLOOKUP($E1523:$E$4969,'PLANO DE APLICAÇÃO'!$A$4:$B$1013,2,0)</f>
        <v>#N/A</v>
      </c>
      <c r="G1523" s="71"/>
      <c r="H1523" s="130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73"/>
      <c r="J1523" s="74"/>
      <c r="K1523" s="78"/>
    </row>
    <row r="1524" spans="1:11" s="131" customFormat="1" ht="41.25" customHeight="1" thickBot="1">
      <c r="A1524" s="68"/>
      <c r="B1524" s="77"/>
      <c r="C1524" s="76"/>
      <c r="D1524" s="69" t="e">
        <f>VLOOKUP($C1523:$C$4969,$C$27:$D$4969,2,0)</f>
        <v>#N/A</v>
      </c>
      <c r="E1524" s="79"/>
      <c r="F1524" s="70" t="e">
        <f>VLOOKUP($E1524:$E$4969,'PLANO DE APLICAÇÃO'!$A$4:$B$1013,2,0)</f>
        <v>#N/A</v>
      </c>
      <c r="G1524" s="71"/>
      <c r="H1524" s="130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73"/>
      <c r="J1524" s="74"/>
      <c r="K1524" s="78"/>
    </row>
    <row r="1525" spans="1:11" s="131" customFormat="1" ht="41.25" customHeight="1" thickBot="1">
      <c r="A1525" s="68"/>
      <c r="B1525" s="77"/>
      <c r="C1525" s="76"/>
      <c r="D1525" s="69" t="e">
        <f>VLOOKUP($C1524:$C$4969,$C$27:$D$4969,2,0)</f>
        <v>#N/A</v>
      </c>
      <c r="E1525" s="79"/>
      <c r="F1525" s="70" t="e">
        <f>VLOOKUP($E1525:$E$4969,'PLANO DE APLICAÇÃO'!$A$4:$B$1013,2,0)</f>
        <v>#N/A</v>
      </c>
      <c r="G1525" s="71"/>
      <c r="H1525" s="130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73"/>
      <c r="J1525" s="74"/>
      <c r="K1525" s="78"/>
    </row>
    <row r="1526" spans="1:11" s="131" customFormat="1" ht="41.25" customHeight="1" thickBot="1">
      <c r="A1526" s="68"/>
      <c r="B1526" s="77"/>
      <c r="C1526" s="76"/>
      <c r="D1526" s="69" t="e">
        <f>VLOOKUP($C1525:$C$4969,$C$27:$D$4969,2,0)</f>
        <v>#N/A</v>
      </c>
      <c r="E1526" s="79"/>
      <c r="F1526" s="70" t="e">
        <f>VLOOKUP($E1526:$E$4969,'PLANO DE APLICAÇÃO'!$A$4:$B$1013,2,0)</f>
        <v>#N/A</v>
      </c>
      <c r="G1526" s="71"/>
      <c r="H1526" s="130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73"/>
      <c r="J1526" s="74"/>
      <c r="K1526" s="78"/>
    </row>
    <row r="1527" spans="1:11" s="131" customFormat="1" ht="41.25" customHeight="1" thickBot="1">
      <c r="A1527" s="68"/>
      <c r="B1527" s="77"/>
      <c r="C1527" s="76"/>
      <c r="D1527" s="69" t="e">
        <f>VLOOKUP($C1526:$C$4969,$C$27:$D$4969,2,0)</f>
        <v>#N/A</v>
      </c>
      <c r="E1527" s="79"/>
      <c r="F1527" s="70" t="e">
        <f>VLOOKUP($E1527:$E$4969,'PLANO DE APLICAÇÃO'!$A$4:$B$1013,2,0)</f>
        <v>#N/A</v>
      </c>
      <c r="G1527" s="71"/>
      <c r="H1527" s="130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73"/>
      <c r="J1527" s="74"/>
      <c r="K1527" s="78"/>
    </row>
    <row r="1528" spans="1:11" s="131" customFormat="1" ht="41.25" customHeight="1" thickBot="1">
      <c r="A1528" s="68"/>
      <c r="B1528" s="77"/>
      <c r="C1528" s="76"/>
      <c r="D1528" s="69" t="e">
        <f>VLOOKUP($C1527:$C$4969,$C$27:$D$4969,2,0)</f>
        <v>#N/A</v>
      </c>
      <c r="E1528" s="79"/>
      <c r="F1528" s="70" t="e">
        <f>VLOOKUP($E1528:$E$4969,'PLANO DE APLICAÇÃO'!$A$4:$B$1013,2,0)</f>
        <v>#N/A</v>
      </c>
      <c r="G1528" s="71"/>
      <c r="H1528" s="130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73"/>
      <c r="J1528" s="74"/>
      <c r="K1528" s="78"/>
    </row>
    <row r="1529" spans="1:11" s="131" customFormat="1" ht="41.25" customHeight="1" thickBot="1">
      <c r="A1529" s="68"/>
      <c r="B1529" s="77"/>
      <c r="C1529" s="76"/>
      <c r="D1529" s="69" t="e">
        <f>VLOOKUP($C1528:$C$4969,$C$27:$D$4969,2,0)</f>
        <v>#N/A</v>
      </c>
      <c r="E1529" s="79"/>
      <c r="F1529" s="70" t="e">
        <f>VLOOKUP($E1529:$E$4969,'PLANO DE APLICAÇÃO'!$A$4:$B$1013,2,0)</f>
        <v>#N/A</v>
      </c>
      <c r="G1529" s="71"/>
      <c r="H1529" s="130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73"/>
      <c r="J1529" s="74"/>
      <c r="K1529" s="78"/>
    </row>
    <row r="1530" spans="1:11" s="131" customFormat="1" ht="41.25" customHeight="1" thickBot="1">
      <c r="A1530" s="68"/>
      <c r="B1530" s="77"/>
      <c r="C1530" s="76"/>
      <c r="D1530" s="69" t="e">
        <f>VLOOKUP($C1529:$C$4969,$C$27:$D$4969,2,0)</f>
        <v>#N/A</v>
      </c>
      <c r="E1530" s="79"/>
      <c r="F1530" s="70" t="e">
        <f>VLOOKUP($E1530:$E$4969,'PLANO DE APLICAÇÃO'!$A$4:$B$1013,2,0)</f>
        <v>#N/A</v>
      </c>
      <c r="G1530" s="71"/>
      <c r="H1530" s="130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73"/>
      <c r="J1530" s="74"/>
      <c r="K1530" s="78"/>
    </row>
    <row r="1531" spans="1:11" s="131" customFormat="1" ht="41.25" customHeight="1" thickBot="1">
      <c r="A1531" s="68"/>
      <c r="B1531" s="77"/>
      <c r="C1531" s="76"/>
      <c r="D1531" s="69" t="e">
        <f>VLOOKUP($C1530:$C$4969,$C$27:$D$4969,2,0)</f>
        <v>#N/A</v>
      </c>
      <c r="E1531" s="79"/>
      <c r="F1531" s="70" t="e">
        <f>VLOOKUP($E1531:$E$4969,'PLANO DE APLICAÇÃO'!$A$4:$B$1013,2,0)</f>
        <v>#N/A</v>
      </c>
      <c r="G1531" s="71"/>
      <c r="H1531" s="130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73"/>
      <c r="J1531" s="74"/>
      <c r="K1531" s="78"/>
    </row>
    <row r="1532" spans="1:11" s="131" customFormat="1" ht="41.25" customHeight="1" thickBot="1">
      <c r="A1532" s="68"/>
      <c r="B1532" s="77"/>
      <c r="C1532" s="76"/>
      <c r="D1532" s="69" t="e">
        <f>VLOOKUP($C1531:$C$4969,$C$27:$D$4969,2,0)</f>
        <v>#N/A</v>
      </c>
      <c r="E1532" s="79"/>
      <c r="F1532" s="70" t="e">
        <f>VLOOKUP($E1532:$E$4969,'PLANO DE APLICAÇÃO'!$A$4:$B$1013,2,0)</f>
        <v>#N/A</v>
      </c>
      <c r="G1532" s="71"/>
      <c r="H1532" s="130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73"/>
      <c r="J1532" s="74"/>
      <c r="K1532" s="78"/>
    </row>
    <row r="1533" spans="1:11" s="131" customFormat="1" ht="41.25" customHeight="1" thickBot="1">
      <c r="A1533" s="68"/>
      <c r="B1533" s="77"/>
      <c r="C1533" s="76"/>
      <c r="D1533" s="69" t="e">
        <f>VLOOKUP($C1532:$C$4969,$C$27:$D$4969,2,0)</f>
        <v>#N/A</v>
      </c>
      <c r="E1533" s="79"/>
      <c r="F1533" s="70" t="e">
        <f>VLOOKUP($E1533:$E$4969,'PLANO DE APLICAÇÃO'!$A$4:$B$1013,2,0)</f>
        <v>#N/A</v>
      </c>
      <c r="G1533" s="71"/>
      <c r="H1533" s="130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73"/>
      <c r="J1533" s="74"/>
      <c r="K1533" s="78"/>
    </row>
    <row r="1534" spans="1:11" s="131" customFormat="1" ht="41.25" customHeight="1" thickBot="1">
      <c r="A1534" s="68"/>
      <c r="B1534" s="77"/>
      <c r="C1534" s="76"/>
      <c r="D1534" s="69" t="e">
        <f>VLOOKUP($C1533:$C$4969,$C$27:$D$4969,2,0)</f>
        <v>#N/A</v>
      </c>
      <c r="E1534" s="79"/>
      <c r="F1534" s="70" t="e">
        <f>VLOOKUP($E1534:$E$4969,'PLANO DE APLICAÇÃO'!$A$4:$B$1013,2,0)</f>
        <v>#N/A</v>
      </c>
      <c r="G1534" s="71"/>
      <c r="H1534" s="130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73"/>
      <c r="J1534" s="74"/>
      <c r="K1534" s="78"/>
    </row>
    <row r="1535" spans="1:11" s="131" customFormat="1" ht="41.25" customHeight="1" thickBot="1">
      <c r="A1535" s="68"/>
      <c r="B1535" s="77"/>
      <c r="C1535" s="76"/>
      <c r="D1535" s="69" t="e">
        <f>VLOOKUP($C1534:$C$4969,$C$27:$D$4969,2,0)</f>
        <v>#N/A</v>
      </c>
      <c r="E1535" s="79"/>
      <c r="F1535" s="70" t="e">
        <f>VLOOKUP($E1535:$E$4969,'PLANO DE APLICAÇÃO'!$A$4:$B$1013,2,0)</f>
        <v>#N/A</v>
      </c>
      <c r="G1535" s="71"/>
      <c r="H1535" s="130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73"/>
      <c r="J1535" s="74"/>
      <c r="K1535" s="78"/>
    </row>
    <row r="1536" spans="1:11" s="131" customFormat="1" ht="41.25" customHeight="1" thickBot="1">
      <c r="A1536" s="68"/>
      <c r="B1536" s="77"/>
      <c r="C1536" s="76"/>
      <c r="D1536" s="69" t="e">
        <f>VLOOKUP($C1535:$C$4969,$C$27:$D$4969,2,0)</f>
        <v>#N/A</v>
      </c>
      <c r="E1536" s="79"/>
      <c r="F1536" s="70" t="e">
        <f>VLOOKUP($E1536:$E$4969,'PLANO DE APLICAÇÃO'!$A$4:$B$1013,2,0)</f>
        <v>#N/A</v>
      </c>
      <c r="G1536" s="71"/>
      <c r="H1536" s="130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73"/>
      <c r="J1536" s="74"/>
      <c r="K1536" s="78"/>
    </row>
    <row r="1537" spans="1:11" s="131" customFormat="1" ht="41.25" customHeight="1" thickBot="1">
      <c r="A1537" s="68"/>
      <c r="B1537" s="77"/>
      <c r="C1537" s="76"/>
      <c r="D1537" s="69" t="e">
        <f>VLOOKUP($C1536:$C$4969,$C$27:$D$4969,2,0)</f>
        <v>#N/A</v>
      </c>
      <c r="E1537" s="79"/>
      <c r="F1537" s="70" t="e">
        <f>VLOOKUP($E1537:$E$4969,'PLANO DE APLICAÇÃO'!$A$4:$B$1013,2,0)</f>
        <v>#N/A</v>
      </c>
      <c r="G1537" s="71"/>
      <c r="H1537" s="130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73"/>
      <c r="J1537" s="74"/>
      <c r="K1537" s="78"/>
    </row>
    <row r="1538" spans="1:11" s="131" customFormat="1" ht="41.25" customHeight="1" thickBot="1">
      <c r="A1538" s="68"/>
      <c r="B1538" s="77"/>
      <c r="C1538" s="76"/>
      <c r="D1538" s="69" t="e">
        <f>VLOOKUP($C1537:$C$4969,$C$27:$D$4969,2,0)</f>
        <v>#N/A</v>
      </c>
      <c r="E1538" s="79"/>
      <c r="F1538" s="70" t="e">
        <f>VLOOKUP($E1538:$E$4969,'PLANO DE APLICAÇÃO'!$A$4:$B$1013,2,0)</f>
        <v>#N/A</v>
      </c>
      <c r="G1538" s="71"/>
      <c r="H1538" s="130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73"/>
      <c r="J1538" s="74"/>
      <c r="K1538" s="78"/>
    </row>
    <row r="1539" spans="1:11" s="131" customFormat="1" ht="41.25" customHeight="1" thickBot="1">
      <c r="A1539" s="68"/>
      <c r="B1539" s="77"/>
      <c r="C1539" s="76"/>
      <c r="D1539" s="69" t="e">
        <f>VLOOKUP($C1538:$C$4969,$C$27:$D$4969,2,0)</f>
        <v>#N/A</v>
      </c>
      <c r="E1539" s="79"/>
      <c r="F1539" s="70" t="e">
        <f>VLOOKUP($E1539:$E$4969,'PLANO DE APLICAÇÃO'!$A$4:$B$1013,2,0)</f>
        <v>#N/A</v>
      </c>
      <c r="G1539" s="71"/>
      <c r="H1539" s="130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73"/>
      <c r="J1539" s="74"/>
      <c r="K1539" s="78"/>
    </row>
    <row r="1540" spans="1:11" s="131" customFormat="1" ht="41.25" customHeight="1" thickBot="1">
      <c r="A1540" s="68"/>
      <c r="B1540" s="77"/>
      <c r="C1540" s="76"/>
      <c r="D1540" s="69" t="e">
        <f>VLOOKUP($C1539:$C$4969,$C$27:$D$4969,2,0)</f>
        <v>#N/A</v>
      </c>
      <c r="E1540" s="79"/>
      <c r="F1540" s="70" t="e">
        <f>VLOOKUP($E1540:$E$4969,'PLANO DE APLICAÇÃO'!$A$4:$B$1013,2,0)</f>
        <v>#N/A</v>
      </c>
      <c r="G1540" s="71"/>
      <c r="H1540" s="130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73"/>
      <c r="J1540" s="74"/>
      <c r="K1540" s="78"/>
    </row>
    <row r="1541" spans="1:11" s="131" customFormat="1" ht="41.25" customHeight="1" thickBot="1">
      <c r="A1541" s="68"/>
      <c r="B1541" s="77"/>
      <c r="C1541" s="76"/>
      <c r="D1541" s="69" t="e">
        <f>VLOOKUP($C1540:$C$4969,$C$27:$D$4969,2,0)</f>
        <v>#N/A</v>
      </c>
      <c r="E1541" s="79"/>
      <c r="F1541" s="70" t="e">
        <f>VLOOKUP($E1541:$E$4969,'PLANO DE APLICAÇÃO'!$A$4:$B$1013,2,0)</f>
        <v>#N/A</v>
      </c>
      <c r="G1541" s="71"/>
      <c r="H1541" s="130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73"/>
      <c r="J1541" s="74"/>
      <c r="K1541" s="78"/>
    </row>
    <row r="1542" spans="1:11" s="131" customFormat="1" ht="41.25" customHeight="1" thickBot="1">
      <c r="A1542" s="68"/>
      <c r="B1542" s="77"/>
      <c r="C1542" s="76"/>
      <c r="D1542" s="69" t="e">
        <f>VLOOKUP($C1541:$C$4969,$C$27:$D$4969,2,0)</f>
        <v>#N/A</v>
      </c>
      <c r="E1542" s="79"/>
      <c r="F1542" s="70" t="e">
        <f>VLOOKUP($E1542:$E$4969,'PLANO DE APLICAÇÃO'!$A$4:$B$1013,2,0)</f>
        <v>#N/A</v>
      </c>
      <c r="G1542" s="71"/>
      <c r="H1542" s="130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73"/>
      <c r="J1542" s="74"/>
      <c r="K1542" s="78"/>
    </row>
    <row r="1543" spans="1:11" s="131" customFormat="1" ht="41.25" customHeight="1" thickBot="1">
      <c r="A1543" s="68"/>
      <c r="B1543" s="77"/>
      <c r="C1543" s="76"/>
      <c r="D1543" s="69" t="e">
        <f>VLOOKUP($C1542:$C$4969,$C$27:$D$4969,2,0)</f>
        <v>#N/A</v>
      </c>
      <c r="E1543" s="79"/>
      <c r="F1543" s="70" t="e">
        <f>VLOOKUP($E1543:$E$4969,'PLANO DE APLICAÇÃO'!$A$4:$B$1013,2,0)</f>
        <v>#N/A</v>
      </c>
      <c r="G1543" s="71"/>
      <c r="H1543" s="130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73"/>
      <c r="J1543" s="74"/>
      <c r="K1543" s="78"/>
    </row>
    <row r="1544" spans="1:11" s="131" customFormat="1" ht="41.25" customHeight="1" thickBot="1">
      <c r="A1544" s="68"/>
      <c r="B1544" s="77"/>
      <c r="C1544" s="76"/>
      <c r="D1544" s="69" t="e">
        <f>VLOOKUP($C1543:$C$4969,$C$27:$D$4969,2,0)</f>
        <v>#N/A</v>
      </c>
      <c r="E1544" s="79"/>
      <c r="F1544" s="70" t="e">
        <f>VLOOKUP($E1544:$E$4969,'PLANO DE APLICAÇÃO'!$A$4:$B$1013,2,0)</f>
        <v>#N/A</v>
      </c>
      <c r="G1544" s="71"/>
      <c r="H1544" s="130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73"/>
      <c r="J1544" s="74"/>
      <c r="K1544" s="78"/>
    </row>
    <row r="1545" spans="1:11" s="131" customFormat="1" ht="41.25" customHeight="1" thickBot="1">
      <c r="A1545" s="68"/>
      <c r="B1545" s="77"/>
      <c r="C1545" s="76"/>
      <c r="D1545" s="69" t="e">
        <f>VLOOKUP($C1544:$C$4969,$C$27:$D$4969,2,0)</f>
        <v>#N/A</v>
      </c>
      <c r="E1545" s="79"/>
      <c r="F1545" s="70" t="e">
        <f>VLOOKUP($E1545:$E$4969,'PLANO DE APLICAÇÃO'!$A$4:$B$1013,2,0)</f>
        <v>#N/A</v>
      </c>
      <c r="G1545" s="71"/>
      <c r="H1545" s="130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73"/>
      <c r="J1545" s="74"/>
      <c r="K1545" s="78"/>
    </row>
    <row r="1546" spans="1:11" s="131" customFormat="1" ht="41.25" customHeight="1" thickBot="1">
      <c r="A1546" s="68"/>
      <c r="B1546" s="77"/>
      <c r="C1546" s="76"/>
      <c r="D1546" s="69" t="e">
        <f>VLOOKUP($C1545:$C$4969,$C$27:$D$4969,2,0)</f>
        <v>#N/A</v>
      </c>
      <c r="E1546" s="79"/>
      <c r="F1546" s="70" t="e">
        <f>VLOOKUP($E1546:$E$4969,'PLANO DE APLICAÇÃO'!$A$4:$B$1013,2,0)</f>
        <v>#N/A</v>
      </c>
      <c r="G1546" s="71"/>
      <c r="H1546" s="130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73"/>
      <c r="J1546" s="74"/>
      <c r="K1546" s="78"/>
    </row>
    <row r="1547" spans="1:11" s="131" customFormat="1" ht="41.25" customHeight="1" thickBot="1">
      <c r="A1547" s="68"/>
      <c r="B1547" s="77"/>
      <c r="C1547" s="76"/>
      <c r="D1547" s="69" t="e">
        <f>VLOOKUP($C1546:$C$4969,$C$27:$D$4969,2,0)</f>
        <v>#N/A</v>
      </c>
      <c r="E1547" s="79"/>
      <c r="F1547" s="70" t="e">
        <f>VLOOKUP($E1547:$E$4969,'PLANO DE APLICAÇÃO'!$A$4:$B$1013,2,0)</f>
        <v>#N/A</v>
      </c>
      <c r="G1547" s="71"/>
      <c r="H1547" s="130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73"/>
      <c r="J1547" s="74"/>
      <c r="K1547" s="78"/>
    </row>
    <row r="1548" spans="1:11" s="131" customFormat="1" ht="41.25" customHeight="1" thickBot="1">
      <c r="A1548" s="68"/>
      <c r="B1548" s="77"/>
      <c r="C1548" s="76"/>
      <c r="D1548" s="69" t="e">
        <f>VLOOKUP($C1547:$C$4969,$C$27:$D$4969,2,0)</f>
        <v>#N/A</v>
      </c>
      <c r="E1548" s="79"/>
      <c r="F1548" s="70" t="e">
        <f>VLOOKUP($E1548:$E$4969,'PLANO DE APLICAÇÃO'!$A$4:$B$1013,2,0)</f>
        <v>#N/A</v>
      </c>
      <c r="G1548" s="71"/>
      <c r="H1548" s="130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73"/>
      <c r="J1548" s="74"/>
      <c r="K1548" s="78"/>
    </row>
    <row r="1549" spans="1:11" s="131" customFormat="1" ht="41.25" customHeight="1" thickBot="1">
      <c r="A1549" s="68"/>
      <c r="B1549" s="77"/>
      <c r="C1549" s="76"/>
      <c r="D1549" s="69" t="e">
        <f>VLOOKUP($C1548:$C$4969,$C$27:$D$4969,2,0)</f>
        <v>#N/A</v>
      </c>
      <c r="E1549" s="79"/>
      <c r="F1549" s="70" t="e">
        <f>VLOOKUP($E1549:$E$4969,'PLANO DE APLICAÇÃO'!$A$4:$B$1013,2,0)</f>
        <v>#N/A</v>
      </c>
      <c r="G1549" s="71"/>
      <c r="H1549" s="130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73"/>
      <c r="J1549" s="74"/>
      <c r="K1549" s="78"/>
    </row>
    <row r="1550" spans="1:11" s="131" customFormat="1" ht="41.25" customHeight="1" thickBot="1">
      <c r="A1550" s="68"/>
      <c r="B1550" s="77"/>
      <c r="C1550" s="76"/>
      <c r="D1550" s="69" t="e">
        <f>VLOOKUP($C1549:$C$4969,$C$27:$D$4969,2,0)</f>
        <v>#N/A</v>
      </c>
      <c r="E1550" s="79"/>
      <c r="F1550" s="70" t="e">
        <f>VLOOKUP($E1550:$E$4969,'PLANO DE APLICAÇÃO'!$A$4:$B$1013,2,0)</f>
        <v>#N/A</v>
      </c>
      <c r="G1550" s="71"/>
      <c r="H1550" s="130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73"/>
      <c r="J1550" s="74"/>
      <c r="K1550" s="78"/>
    </row>
    <row r="1551" spans="1:11" s="131" customFormat="1" ht="41.25" customHeight="1" thickBot="1">
      <c r="A1551" s="68"/>
      <c r="B1551" s="77"/>
      <c r="C1551" s="76"/>
      <c r="D1551" s="69" t="e">
        <f>VLOOKUP($C1550:$C$4969,$C$27:$D$4969,2,0)</f>
        <v>#N/A</v>
      </c>
      <c r="E1551" s="79"/>
      <c r="F1551" s="70" t="e">
        <f>VLOOKUP($E1551:$E$4969,'PLANO DE APLICAÇÃO'!$A$4:$B$1013,2,0)</f>
        <v>#N/A</v>
      </c>
      <c r="G1551" s="71"/>
      <c r="H1551" s="130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73"/>
      <c r="J1551" s="74"/>
      <c r="K1551" s="78"/>
    </row>
    <row r="1552" spans="1:11" s="131" customFormat="1" ht="41.25" customHeight="1" thickBot="1">
      <c r="A1552" s="68"/>
      <c r="B1552" s="77"/>
      <c r="C1552" s="76"/>
      <c r="D1552" s="69" t="e">
        <f>VLOOKUP($C1551:$C$4969,$C$27:$D$4969,2,0)</f>
        <v>#N/A</v>
      </c>
      <c r="E1552" s="79"/>
      <c r="F1552" s="70" t="e">
        <f>VLOOKUP($E1552:$E$4969,'PLANO DE APLICAÇÃO'!$A$4:$B$1013,2,0)</f>
        <v>#N/A</v>
      </c>
      <c r="G1552" s="71"/>
      <c r="H1552" s="130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73"/>
      <c r="J1552" s="74"/>
      <c r="K1552" s="78"/>
    </row>
    <row r="1553" spans="1:11" s="131" customFormat="1" ht="41.25" customHeight="1" thickBot="1">
      <c r="A1553" s="68"/>
      <c r="B1553" s="77"/>
      <c r="C1553" s="76"/>
      <c r="D1553" s="69" t="e">
        <f>VLOOKUP($C1552:$C$4969,$C$27:$D$4969,2,0)</f>
        <v>#N/A</v>
      </c>
      <c r="E1553" s="79"/>
      <c r="F1553" s="70" t="e">
        <f>VLOOKUP($E1553:$E$4969,'PLANO DE APLICAÇÃO'!$A$4:$B$1013,2,0)</f>
        <v>#N/A</v>
      </c>
      <c r="G1553" s="71"/>
      <c r="H1553" s="130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73"/>
      <c r="J1553" s="74"/>
      <c r="K1553" s="78"/>
    </row>
    <row r="1554" spans="1:11" s="131" customFormat="1" ht="41.25" customHeight="1" thickBot="1">
      <c r="A1554" s="68"/>
      <c r="B1554" s="77"/>
      <c r="C1554" s="76"/>
      <c r="D1554" s="69" t="e">
        <f>VLOOKUP($C1553:$C$4969,$C$27:$D$4969,2,0)</f>
        <v>#N/A</v>
      </c>
      <c r="E1554" s="79"/>
      <c r="F1554" s="70" t="e">
        <f>VLOOKUP($E1554:$E$4969,'PLANO DE APLICAÇÃO'!$A$4:$B$1013,2,0)</f>
        <v>#N/A</v>
      </c>
      <c r="G1554" s="71"/>
      <c r="H1554" s="130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73"/>
      <c r="J1554" s="74"/>
      <c r="K1554" s="78"/>
    </row>
    <row r="1555" spans="1:11" s="131" customFormat="1" ht="41.25" customHeight="1" thickBot="1">
      <c r="A1555" s="68"/>
      <c r="B1555" s="77"/>
      <c r="C1555" s="76"/>
      <c r="D1555" s="69" t="e">
        <f>VLOOKUP($C1554:$C$4969,$C$27:$D$4969,2,0)</f>
        <v>#N/A</v>
      </c>
      <c r="E1555" s="79"/>
      <c r="F1555" s="70" t="e">
        <f>VLOOKUP($E1555:$E$4969,'PLANO DE APLICAÇÃO'!$A$4:$B$1013,2,0)</f>
        <v>#N/A</v>
      </c>
      <c r="G1555" s="71"/>
      <c r="H1555" s="130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73"/>
      <c r="J1555" s="74"/>
      <c r="K1555" s="78"/>
    </row>
    <row r="1556" spans="1:11" s="131" customFormat="1" ht="41.25" customHeight="1" thickBot="1">
      <c r="A1556" s="68"/>
      <c r="B1556" s="77"/>
      <c r="C1556" s="76"/>
      <c r="D1556" s="69" t="e">
        <f>VLOOKUP($C1555:$C$4969,$C$27:$D$4969,2,0)</f>
        <v>#N/A</v>
      </c>
      <c r="E1556" s="79"/>
      <c r="F1556" s="70" t="e">
        <f>VLOOKUP($E1556:$E$4969,'PLANO DE APLICAÇÃO'!$A$4:$B$1013,2,0)</f>
        <v>#N/A</v>
      </c>
      <c r="G1556" s="71"/>
      <c r="H1556" s="130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73"/>
      <c r="J1556" s="74"/>
      <c r="K1556" s="78"/>
    </row>
    <row r="1557" spans="1:11" s="131" customFormat="1" ht="41.25" customHeight="1" thickBot="1">
      <c r="A1557" s="68"/>
      <c r="B1557" s="77"/>
      <c r="C1557" s="76"/>
      <c r="D1557" s="69" t="e">
        <f>VLOOKUP($C1556:$C$4969,$C$27:$D$4969,2,0)</f>
        <v>#N/A</v>
      </c>
      <c r="E1557" s="79"/>
      <c r="F1557" s="70" t="e">
        <f>VLOOKUP($E1557:$E$4969,'PLANO DE APLICAÇÃO'!$A$4:$B$1013,2,0)</f>
        <v>#N/A</v>
      </c>
      <c r="G1557" s="71"/>
      <c r="H1557" s="130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73"/>
      <c r="J1557" s="74"/>
      <c r="K1557" s="78"/>
    </row>
    <row r="1558" spans="1:11" s="131" customFormat="1" ht="41.25" customHeight="1" thickBot="1">
      <c r="A1558" s="68"/>
      <c r="B1558" s="77"/>
      <c r="C1558" s="76"/>
      <c r="D1558" s="69" t="e">
        <f>VLOOKUP($C1557:$C$4969,$C$27:$D$4969,2,0)</f>
        <v>#N/A</v>
      </c>
      <c r="E1558" s="79"/>
      <c r="F1558" s="70" t="e">
        <f>VLOOKUP($E1558:$E$4969,'PLANO DE APLICAÇÃO'!$A$4:$B$1013,2,0)</f>
        <v>#N/A</v>
      </c>
      <c r="G1558" s="71"/>
      <c r="H1558" s="130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73"/>
      <c r="J1558" s="74"/>
      <c r="K1558" s="78"/>
    </row>
    <row r="1559" spans="1:11" s="131" customFormat="1" ht="41.25" customHeight="1" thickBot="1">
      <c r="A1559" s="68"/>
      <c r="B1559" s="77"/>
      <c r="C1559" s="76"/>
      <c r="D1559" s="69" t="e">
        <f>VLOOKUP($C1558:$C$4969,$C$27:$D$4969,2,0)</f>
        <v>#N/A</v>
      </c>
      <c r="E1559" s="79"/>
      <c r="F1559" s="70" t="e">
        <f>VLOOKUP($E1559:$E$4969,'PLANO DE APLICAÇÃO'!$A$4:$B$1013,2,0)</f>
        <v>#N/A</v>
      </c>
      <c r="G1559" s="71"/>
      <c r="H1559" s="130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73"/>
      <c r="J1559" s="74"/>
      <c r="K1559" s="78"/>
    </row>
    <row r="1560" spans="1:11" s="131" customFormat="1" ht="41.25" customHeight="1" thickBot="1">
      <c r="A1560" s="68"/>
      <c r="B1560" s="77"/>
      <c r="C1560" s="76"/>
      <c r="D1560" s="69" t="e">
        <f>VLOOKUP($C1559:$C$4969,$C$27:$D$4969,2,0)</f>
        <v>#N/A</v>
      </c>
      <c r="E1560" s="79"/>
      <c r="F1560" s="70" t="e">
        <f>VLOOKUP($E1560:$E$4969,'PLANO DE APLICAÇÃO'!$A$4:$B$1013,2,0)</f>
        <v>#N/A</v>
      </c>
      <c r="G1560" s="71"/>
      <c r="H1560" s="130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73"/>
      <c r="J1560" s="74"/>
      <c r="K1560" s="78"/>
    </row>
    <row r="1561" spans="1:11" s="131" customFormat="1" ht="41.25" customHeight="1" thickBot="1">
      <c r="A1561" s="68"/>
      <c r="B1561" s="77"/>
      <c r="C1561" s="76"/>
      <c r="D1561" s="69" t="e">
        <f>VLOOKUP($C1560:$C$4969,$C$27:$D$4969,2,0)</f>
        <v>#N/A</v>
      </c>
      <c r="E1561" s="79"/>
      <c r="F1561" s="70" t="e">
        <f>VLOOKUP($E1561:$E$4969,'PLANO DE APLICAÇÃO'!$A$4:$B$1013,2,0)</f>
        <v>#N/A</v>
      </c>
      <c r="G1561" s="71"/>
      <c r="H1561" s="130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73"/>
      <c r="J1561" s="74"/>
      <c r="K1561" s="78"/>
    </row>
    <row r="1562" spans="1:11" s="131" customFormat="1" ht="41.25" customHeight="1" thickBot="1">
      <c r="A1562" s="68"/>
      <c r="B1562" s="77"/>
      <c r="C1562" s="76"/>
      <c r="D1562" s="69" t="e">
        <f>VLOOKUP($C1561:$C$4969,$C$27:$D$4969,2,0)</f>
        <v>#N/A</v>
      </c>
      <c r="E1562" s="79"/>
      <c r="F1562" s="70" t="e">
        <f>VLOOKUP($E1562:$E$4969,'PLANO DE APLICAÇÃO'!$A$4:$B$1013,2,0)</f>
        <v>#N/A</v>
      </c>
      <c r="G1562" s="71"/>
      <c r="H1562" s="130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73"/>
      <c r="J1562" s="74"/>
      <c r="K1562" s="78"/>
    </row>
    <row r="1563" spans="1:11" s="131" customFormat="1" ht="41.25" customHeight="1" thickBot="1">
      <c r="A1563" s="68"/>
      <c r="B1563" s="77"/>
      <c r="C1563" s="76"/>
      <c r="D1563" s="69" t="e">
        <f>VLOOKUP($C1562:$C$4969,$C$27:$D$4969,2,0)</f>
        <v>#N/A</v>
      </c>
      <c r="E1563" s="79"/>
      <c r="F1563" s="70" t="e">
        <f>VLOOKUP($E1563:$E$4969,'PLANO DE APLICAÇÃO'!$A$4:$B$1013,2,0)</f>
        <v>#N/A</v>
      </c>
      <c r="G1563" s="71"/>
      <c r="H1563" s="130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73"/>
      <c r="J1563" s="74"/>
      <c r="K1563" s="78"/>
    </row>
    <row r="1564" spans="1:11" s="131" customFormat="1" ht="41.25" customHeight="1" thickBot="1">
      <c r="A1564" s="68"/>
      <c r="B1564" s="77"/>
      <c r="C1564" s="76"/>
      <c r="D1564" s="69" t="e">
        <f>VLOOKUP($C1563:$C$4969,$C$27:$D$4969,2,0)</f>
        <v>#N/A</v>
      </c>
      <c r="E1564" s="79"/>
      <c r="F1564" s="70" t="e">
        <f>VLOOKUP($E1564:$E$4969,'PLANO DE APLICAÇÃO'!$A$4:$B$1013,2,0)</f>
        <v>#N/A</v>
      </c>
      <c r="G1564" s="71"/>
      <c r="H1564" s="130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73"/>
      <c r="J1564" s="74"/>
      <c r="K1564" s="78"/>
    </row>
    <row r="1565" spans="1:11" s="131" customFormat="1" ht="41.25" customHeight="1" thickBot="1">
      <c r="A1565" s="68"/>
      <c r="B1565" s="77"/>
      <c r="C1565" s="76"/>
      <c r="D1565" s="69" t="e">
        <f>VLOOKUP($C1564:$C$4969,$C$27:$D$4969,2,0)</f>
        <v>#N/A</v>
      </c>
      <c r="E1565" s="79"/>
      <c r="F1565" s="70" t="e">
        <f>VLOOKUP($E1565:$E$4969,'PLANO DE APLICAÇÃO'!$A$4:$B$1013,2,0)</f>
        <v>#N/A</v>
      </c>
      <c r="G1565" s="71"/>
      <c r="H1565" s="130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73"/>
      <c r="J1565" s="74"/>
      <c r="K1565" s="78"/>
    </row>
    <row r="1566" spans="1:11" s="131" customFormat="1" ht="41.25" customHeight="1" thickBot="1">
      <c r="A1566" s="68"/>
      <c r="B1566" s="77"/>
      <c r="C1566" s="76"/>
      <c r="D1566" s="69" t="e">
        <f>VLOOKUP($C1565:$C$4969,$C$27:$D$4969,2,0)</f>
        <v>#N/A</v>
      </c>
      <c r="E1566" s="79"/>
      <c r="F1566" s="70" t="e">
        <f>VLOOKUP($E1566:$E$4969,'PLANO DE APLICAÇÃO'!$A$4:$B$1013,2,0)</f>
        <v>#N/A</v>
      </c>
      <c r="G1566" s="71"/>
      <c r="H1566" s="130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73"/>
      <c r="J1566" s="74"/>
      <c r="K1566" s="78"/>
    </row>
    <row r="1567" spans="1:11" s="131" customFormat="1" ht="41.25" customHeight="1" thickBot="1">
      <c r="A1567" s="68"/>
      <c r="B1567" s="77"/>
      <c r="C1567" s="76"/>
      <c r="D1567" s="69" t="e">
        <f>VLOOKUP($C1566:$C$4969,$C$27:$D$4969,2,0)</f>
        <v>#N/A</v>
      </c>
      <c r="E1567" s="79"/>
      <c r="F1567" s="70" t="e">
        <f>VLOOKUP($E1567:$E$4969,'PLANO DE APLICAÇÃO'!$A$4:$B$1013,2,0)</f>
        <v>#N/A</v>
      </c>
      <c r="G1567" s="71"/>
      <c r="H1567" s="130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73"/>
      <c r="J1567" s="74"/>
      <c r="K1567" s="78"/>
    </row>
    <row r="1568" spans="1:11" s="131" customFormat="1" ht="41.25" customHeight="1" thickBot="1">
      <c r="A1568" s="68"/>
      <c r="B1568" s="77"/>
      <c r="C1568" s="76"/>
      <c r="D1568" s="69" t="e">
        <f>VLOOKUP($C1567:$C$4969,$C$27:$D$4969,2,0)</f>
        <v>#N/A</v>
      </c>
      <c r="E1568" s="79"/>
      <c r="F1568" s="70" t="e">
        <f>VLOOKUP($E1568:$E$4969,'PLANO DE APLICAÇÃO'!$A$4:$B$1013,2,0)</f>
        <v>#N/A</v>
      </c>
      <c r="G1568" s="71"/>
      <c r="H1568" s="130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73"/>
      <c r="J1568" s="74"/>
      <c r="K1568" s="78"/>
    </row>
    <row r="1569" spans="1:11" s="131" customFormat="1" ht="41.25" customHeight="1" thickBot="1">
      <c r="A1569" s="68"/>
      <c r="B1569" s="77"/>
      <c r="C1569" s="76"/>
      <c r="D1569" s="69" t="e">
        <f>VLOOKUP($C1568:$C$4969,$C$27:$D$4969,2,0)</f>
        <v>#N/A</v>
      </c>
      <c r="E1569" s="79"/>
      <c r="F1569" s="70" t="e">
        <f>VLOOKUP($E1569:$E$4969,'PLANO DE APLICAÇÃO'!$A$4:$B$1013,2,0)</f>
        <v>#N/A</v>
      </c>
      <c r="G1569" s="71"/>
      <c r="H1569" s="130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73"/>
      <c r="J1569" s="74"/>
      <c r="K1569" s="78"/>
    </row>
    <row r="1570" spans="1:11" s="131" customFormat="1" ht="41.25" customHeight="1" thickBot="1">
      <c r="A1570" s="68"/>
      <c r="B1570" s="77"/>
      <c r="C1570" s="76"/>
      <c r="D1570" s="69" t="e">
        <f>VLOOKUP($C1569:$C$4969,$C$27:$D$4969,2,0)</f>
        <v>#N/A</v>
      </c>
      <c r="E1570" s="79"/>
      <c r="F1570" s="70" t="e">
        <f>VLOOKUP($E1570:$E$4969,'PLANO DE APLICAÇÃO'!$A$4:$B$1013,2,0)</f>
        <v>#N/A</v>
      </c>
      <c r="G1570" s="71"/>
      <c r="H1570" s="130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73"/>
      <c r="J1570" s="74"/>
      <c r="K1570" s="78"/>
    </row>
    <row r="1571" spans="1:11" s="131" customFormat="1" ht="41.25" customHeight="1" thickBot="1">
      <c r="A1571" s="68"/>
      <c r="B1571" s="77"/>
      <c r="C1571" s="76"/>
      <c r="D1571" s="69" t="e">
        <f>VLOOKUP($C1570:$C$4969,$C$27:$D$4969,2,0)</f>
        <v>#N/A</v>
      </c>
      <c r="E1571" s="79"/>
      <c r="F1571" s="70" t="e">
        <f>VLOOKUP($E1571:$E$4969,'PLANO DE APLICAÇÃO'!$A$4:$B$1013,2,0)</f>
        <v>#N/A</v>
      </c>
      <c r="G1571" s="71"/>
      <c r="H1571" s="130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73"/>
      <c r="J1571" s="74"/>
      <c r="K1571" s="78"/>
    </row>
    <row r="1572" spans="1:11" s="131" customFormat="1" ht="41.25" customHeight="1" thickBot="1">
      <c r="A1572" s="68"/>
      <c r="B1572" s="77"/>
      <c r="C1572" s="76"/>
      <c r="D1572" s="69" t="e">
        <f>VLOOKUP($C1571:$C$4969,$C$27:$D$4969,2,0)</f>
        <v>#N/A</v>
      </c>
      <c r="E1572" s="79"/>
      <c r="F1572" s="70" t="e">
        <f>VLOOKUP($E1572:$E$4969,'PLANO DE APLICAÇÃO'!$A$4:$B$1013,2,0)</f>
        <v>#N/A</v>
      </c>
      <c r="G1572" s="71"/>
      <c r="H1572" s="130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73"/>
      <c r="J1572" s="74"/>
      <c r="K1572" s="78"/>
    </row>
    <row r="1573" spans="1:11" s="131" customFormat="1" ht="41.25" customHeight="1" thickBot="1">
      <c r="A1573" s="68"/>
      <c r="B1573" s="77"/>
      <c r="C1573" s="76"/>
      <c r="D1573" s="69" t="e">
        <f>VLOOKUP($C1572:$C$4969,$C$27:$D$4969,2,0)</f>
        <v>#N/A</v>
      </c>
      <c r="E1573" s="79"/>
      <c r="F1573" s="70" t="e">
        <f>VLOOKUP($E1573:$E$4969,'PLANO DE APLICAÇÃO'!$A$4:$B$1013,2,0)</f>
        <v>#N/A</v>
      </c>
      <c r="G1573" s="71"/>
      <c r="H1573" s="130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73"/>
      <c r="J1573" s="74"/>
      <c r="K1573" s="78"/>
    </row>
    <row r="1574" spans="1:11" s="131" customFormat="1" ht="41.25" customHeight="1" thickBot="1">
      <c r="A1574" s="68"/>
      <c r="B1574" s="77"/>
      <c r="C1574" s="76"/>
      <c r="D1574" s="69" t="e">
        <f>VLOOKUP($C1573:$C$4969,$C$27:$D$4969,2,0)</f>
        <v>#N/A</v>
      </c>
      <c r="E1574" s="79"/>
      <c r="F1574" s="70" t="e">
        <f>VLOOKUP($E1574:$E$4969,'PLANO DE APLICAÇÃO'!$A$4:$B$1013,2,0)</f>
        <v>#N/A</v>
      </c>
      <c r="G1574" s="71"/>
      <c r="H1574" s="130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73"/>
      <c r="J1574" s="74"/>
      <c r="K1574" s="78"/>
    </row>
    <row r="1575" spans="1:11" s="131" customFormat="1" ht="41.25" customHeight="1" thickBot="1">
      <c r="A1575" s="68"/>
      <c r="B1575" s="77"/>
      <c r="C1575" s="76"/>
      <c r="D1575" s="69" t="e">
        <f>VLOOKUP($C1574:$C$4969,$C$27:$D$4969,2,0)</f>
        <v>#N/A</v>
      </c>
      <c r="E1575" s="79"/>
      <c r="F1575" s="70" t="e">
        <f>VLOOKUP($E1575:$E$4969,'PLANO DE APLICAÇÃO'!$A$4:$B$1013,2,0)</f>
        <v>#N/A</v>
      </c>
      <c r="G1575" s="71"/>
      <c r="H1575" s="130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73"/>
      <c r="J1575" s="74"/>
      <c r="K1575" s="78"/>
    </row>
    <row r="1576" spans="1:11" s="131" customFormat="1" ht="41.25" customHeight="1" thickBot="1">
      <c r="A1576" s="68"/>
      <c r="B1576" s="77"/>
      <c r="C1576" s="76"/>
      <c r="D1576" s="69" t="e">
        <f>VLOOKUP($C1575:$C$4969,$C$27:$D$4969,2,0)</f>
        <v>#N/A</v>
      </c>
      <c r="E1576" s="79"/>
      <c r="F1576" s="70" t="e">
        <f>VLOOKUP($E1576:$E$4969,'PLANO DE APLICAÇÃO'!$A$4:$B$1013,2,0)</f>
        <v>#N/A</v>
      </c>
      <c r="G1576" s="71"/>
      <c r="H1576" s="130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73"/>
      <c r="J1576" s="74"/>
      <c r="K1576" s="78"/>
    </row>
    <row r="1577" spans="1:11" s="131" customFormat="1" ht="41.25" customHeight="1" thickBot="1">
      <c r="A1577" s="68"/>
      <c r="B1577" s="77"/>
      <c r="C1577" s="76"/>
      <c r="D1577" s="69" t="e">
        <f>VLOOKUP($C1576:$C$4969,$C$27:$D$4969,2,0)</f>
        <v>#N/A</v>
      </c>
      <c r="E1577" s="79"/>
      <c r="F1577" s="70" t="e">
        <f>VLOOKUP($E1577:$E$4969,'PLANO DE APLICAÇÃO'!$A$4:$B$1013,2,0)</f>
        <v>#N/A</v>
      </c>
      <c r="G1577" s="71"/>
      <c r="H1577" s="130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73"/>
      <c r="J1577" s="74"/>
      <c r="K1577" s="78"/>
    </row>
    <row r="1578" spans="1:11" s="131" customFormat="1" ht="41.25" customHeight="1" thickBot="1">
      <c r="A1578" s="68"/>
      <c r="B1578" s="77"/>
      <c r="C1578" s="76"/>
      <c r="D1578" s="69" t="e">
        <f>VLOOKUP($C1577:$C$4969,$C$27:$D$4969,2,0)</f>
        <v>#N/A</v>
      </c>
      <c r="E1578" s="79"/>
      <c r="F1578" s="70" t="e">
        <f>VLOOKUP($E1578:$E$4969,'PLANO DE APLICAÇÃO'!$A$4:$B$1013,2,0)</f>
        <v>#N/A</v>
      </c>
      <c r="G1578" s="71"/>
      <c r="H1578" s="130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73"/>
      <c r="J1578" s="74"/>
      <c r="K1578" s="78"/>
    </row>
    <row r="1579" spans="1:11" s="131" customFormat="1" ht="41.25" customHeight="1" thickBot="1">
      <c r="A1579" s="68"/>
      <c r="B1579" s="77"/>
      <c r="C1579" s="76"/>
      <c r="D1579" s="69" t="e">
        <f>VLOOKUP($C1578:$C$4969,$C$27:$D$4969,2,0)</f>
        <v>#N/A</v>
      </c>
      <c r="E1579" s="79"/>
      <c r="F1579" s="70" t="e">
        <f>VLOOKUP($E1579:$E$4969,'PLANO DE APLICAÇÃO'!$A$4:$B$1013,2,0)</f>
        <v>#N/A</v>
      </c>
      <c r="G1579" s="71"/>
      <c r="H1579" s="130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73"/>
      <c r="J1579" s="74"/>
      <c r="K1579" s="78"/>
    </row>
    <row r="1580" spans="1:11" s="131" customFormat="1" ht="41.25" customHeight="1" thickBot="1">
      <c r="A1580" s="68"/>
      <c r="B1580" s="77"/>
      <c r="C1580" s="76"/>
      <c r="D1580" s="69" t="e">
        <f>VLOOKUP($C1579:$C$4969,$C$27:$D$4969,2,0)</f>
        <v>#N/A</v>
      </c>
      <c r="E1580" s="79"/>
      <c r="F1580" s="70" t="e">
        <f>VLOOKUP($E1580:$E$4969,'PLANO DE APLICAÇÃO'!$A$4:$B$1013,2,0)</f>
        <v>#N/A</v>
      </c>
      <c r="G1580" s="71"/>
      <c r="H1580" s="130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73"/>
      <c r="J1580" s="74"/>
      <c r="K1580" s="78"/>
    </row>
    <row r="1581" spans="1:11" s="131" customFormat="1" ht="41.25" customHeight="1" thickBot="1">
      <c r="A1581" s="68"/>
      <c r="B1581" s="77"/>
      <c r="C1581" s="76"/>
      <c r="D1581" s="69" t="e">
        <f>VLOOKUP($C1580:$C$4969,$C$27:$D$4969,2,0)</f>
        <v>#N/A</v>
      </c>
      <c r="E1581" s="79"/>
      <c r="F1581" s="70" t="e">
        <f>VLOOKUP($E1581:$E$4969,'PLANO DE APLICAÇÃO'!$A$4:$B$1013,2,0)</f>
        <v>#N/A</v>
      </c>
      <c r="G1581" s="71"/>
      <c r="H1581" s="130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73"/>
      <c r="J1581" s="74"/>
      <c r="K1581" s="78"/>
    </row>
    <row r="1582" spans="1:11" s="131" customFormat="1" ht="41.25" customHeight="1" thickBot="1">
      <c r="A1582" s="68"/>
      <c r="B1582" s="77"/>
      <c r="C1582" s="76"/>
      <c r="D1582" s="69" t="e">
        <f>VLOOKUP($C1581:$C$4969,$C$27:$D$4969,2,0)</f>
        <v>#N/A</v>
      </c>
      <c r="E1582" s="79"/>
      <c r="F1582" s="70" t="e">
        <f>VLOOKUP($E1582:$E$4969,'PLANO DE APLICAÇÃO'!$A$4:$B$1013,2,0)</f>
        <v>#N/A</v>
      </c>
      <c r="G1582" s="71"/>
      <c r="H1582" s="130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73"/>
      <c r="J1582" s="74"/>
      <c r="K1582" s="78"/>
    </row>
    <row r="1583" spans="1:11" s="131" customFormat="1" ht="41.25" customHeight="1" thickBot="1">
      <c r="A1583" s="68"/>
      <c r="B1583" s="77"/>
      <c r="C1583" s="76"/>
      <c r="D1583" s="69" t="e">
        <f>VLOOKUP($C1582:$C$4969,$C$27:$D$4969,2,0)</f>
        <v>#N/A</v>
      </c>
      <c r="E1583" s="79"/>
      <c r="F1583" s="70" t="e">
        <f>VLOOKUP($E1583:$E$4969,'PLANO DE APLICAÇÃO'!$A$4:$B$1013,2,0)</f>
        <v>#N/A</v>
      </c>
      <c r="G1583" s="71"/>
      <c r="H1583" s="130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73"/>
      <c r="J1583" s="74"/>
      <c r="K1583" s="78"/>
    </row>
    <row r="1584" spans="1:11" s="131" customFormat="1" ht="41.25" customHeight="1" thickBot="1">
      <c r="A1584" s="68"/>
      <c r="B1584" s="77"/>
      <c r="C1584" s="76"/>
      <c r="D1584" s="69" t="e">
        <f>VLOOKUP($C1583:$C$4969,$C$27:$D$4969,2,0)</f>
        <v>#N/A</v>
      </c>
      <c r="E1584" s="79"/>
      <c r="F1584" s="70" t="e">
        <f>VLOOKUP($E1584:$E$4969,'PLANO DE APLICAÇÃO'!$A$4:$B$1013,2,0)</f>
        <v>#N/A</v>
      </c>
      <c r="G1584" s="71"/>
      <c r="H1584" s="130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73"/>
      <c r="J1584" s="74"/>
      <c r="K1584" s="78"/>
    </row>
    <row r="1585" spans="1:11" s="131" customFormat="1" ht="41.25" customHeight="1" thickBot="1">
      <c r="A1585" s="68"/>
      <c r="B1585" s="77"/>
      <c r="C1585" s="76"/>
      <c r="D1585" s="69" t="e">
        <f>VLOOKUP($C1584:$C$4969,$C$27:$D$4969,2,0)</f>
        <v>#N/A</v>
      </c>
      <c r="E1585" s="79"/>
      <c r="F1585" s="70" t="e">
        <f>VLOOKUP($E1585:$E$4969,'PLANO DE APLICAÇÃO'!$A$4:$B$1013,2,0)</f>
        <v>#N/A</v>
      </c>
      <c r="G1585" s="71"/>
      <c r="H1585" s="130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73"/>
      <c r="J1585" s="74"/>
      <c r="K1585" s="78"/>
    </row>
    <row r="1586" spans="1:11" s="131" customFormat="1" ht="41.25" customHeight="1" thickBot="1">
      <c r="A1586" s="68"/>
      <c r="B1586" s="77"/>
      <c r="C1586" s="76"/>
      <c r="D1586" s="69" t="e">
        <f>VLOOKUP($C1585:$C$4969,$C$27:$D$4969,2,0)</f>
        <v>#N/A</v>
      </c>
      <c r="E1586" s="79"/>
      <c r="F1586" s="70" t="e">
        <f>VLOOKUP($E1586:$E$4969,'PLANO DE APLICAÇÃO'!$A$4:$B$1013,2,0)</f>
        <v>#N/A</v>
      </c>
      <c r="G1586" s="71"/>
      <c r="H1586" s="130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73"/>
      <c r="J1586" s="74"/>
      <c r="K1586" s="78"/>
    </row>
    <row r="1587" spans="1:11" s="131" customFormat="1" ht="41.25" customHeight="1" thickBot="1">
      <c r="A1587" s="68"/>
      <c r="B1587" s="77"/>
      <c r="C1587" s="76"/>
      <c r="D1587" s="69" t="e">
        <f>VLOOKUP($C1586:$C$4969,$C$27:$D$4969,2,0)</f>
        <v>#N/A</v>
      </c>
      <c r="E1587" s="79"/>
      <c r="F1587" s="70" t="e">
        <f>VLOOKUP($E1587:$E$4969,'PLANO DE APLICAÇÃO'!$A$4:$B$1013,2,0)</f>
        <v>#N/A</v>
      </c>
      <c r="G1587" s="71"/>
      <c r="H1587" s="130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73"/>
      <c r="J1587" s="74"/>
      <c r="K1587" s="78"/>
    </row>
    <row r="1588" spans="1:11" s="131" customFormat="1" ht="41.25" customHeight="1" thickBot="1">
      <c r="A1588" s="68"/>
      <c r="B1588" s="77"/>
      <c r="C1588" s="76"/>
      <c r="D1588" s="69" t="e">
        <f>VLOOKUP($C1587:$C$4969,$C$27:$D$4969,2,0)</f>
        <v>#N/A</v>
      </c>
      <c r="E1588" s="79"/>
      <c r="F1588" s="70" t="e">
        <f>VLOOKUP($E1588:$E$4969,'PLANO DE APLICAÇÃO'!$A$4:$B$1013,2,0)</f>
        <v>#N/A</v>
      </c>
      <c r="G1588" s="71"/>
      <c r="H1588" s="130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73"/>
      <c r="J1588" s="74"/>
      <c r="K1588" s="78"/>
    </row>
    <row r="1589" spans="1:11" s="131" customFormat="1" ht="41.25" customHeight="1" thickBot="1">
      <c r="A1589" s="68"/>
      <c r="B1589" s="77"/>
      <c r="C1589" s="76"/>
      <c r="D1589" s="69" t="e">
        <f>VLOOKUP($C1588:$C$4969,$C$27:$D$4969,2,0)</f>
        <v>#N/A</v>
      </c>
      <c r="E1589" s="79"/>
      <c r="F1589" s="70" t="e">
        <f>VLOOKUP($E1589:$E$4969,'PLANO DE APLICAÇÃO'!$A$4:$B$1013,2,0)</f>
        <v>#N/A</v>
      </c>
      <c r="G1589" s="71"/>
      <c r="H1589" s="130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73"/>
      <c r="J1589" s="74"/>
      <c r="K1589" s="78"/>
    </row>
    <row r="1590" spans="1:11" s="131" customFormat="1" ht="41.25" customHeight="1" thickBot="1">
      <c r="A1590" s="68"/>
      <c r="B1590" s="77"/>
      <c r="C1590" s="76"/>
      <c r="D1590" s="69" t="e">
        <f>VLOOKUP($C1589:$C$4969,$C$27:$D$4969,2,0)</f>
        <v>#N/A</v>
      </c>
      <c r="E1590" s="79"/>
      <c r="F1590" s="70" t="e">
        <f>VLOOKUP($E1590:$E$4969,'PLANO DE APLICAÇÃO'!$A$4:$B$1013,2,0)</f>
        <v>#N/A</v>
      </c>
      <c r="G1590" s="71"/>
      <c r="H1590" s="130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73"/>
      <c r="J1590" s="74"/>
      <c r="K1590" s="78"/>
    </row>
    <row r="1591" spans="1:11" s="131" customFormat="1" ht="41.25" customHeight="1" thickBot="1">
      <c r="A1591" s="68"/>
      <c r="B1591" s="77"/>
      <c r="C1591" s="76"/>
      <c r="D1591" s="69" t="e">
        <f>VLOOKUP($C1590:$C$4969,$C$27:$D$4969,2,0)</f>
        <v>#N/A</v>
      </c>
      <c r="E1591" s="79"/>
      <c r="F1591" s="70" t="e">
        <f>VLOOKUP($E1591:$E$4969,'PLANO DE APLICAÇÃO'!$A$4:$B$1013,2,0)</f>
        <v>#N/A</v>
      </c>
      <c r="G1591" s="71"/>
      <c r="H1591" s="130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73"/>
      <c r="J1591" s="74"/>
      <c r="K1591" s="78"/>
    </row>
    <row r="1592" spans="1:11" s="131" customFormat="1" ht="41.25" customHeight="1" thickBot="1">
      <c r="A1592" s="68"/>
      <c r="B1592" s="77"/>
      <c r="C1592" s="76"/>
      <c r="D1592" s="69" t="e">
        <f>VLOOKUP($C1591:$C$4969,$C$27:$D$4969,2,0)</f>
        <v>#N/A</v>
      </c>
      <c r="E1592" s="79"/>
      <c r="F1592" s="70" t="e">
        <f>VLOOKUP($E1592:$E$4969,'PLANO DE APLICAÇÃO'!$A$4:$B$1013,2,0)</f>
        <v>#N/A</v>
      </c>
      <c r="G1592" s="71"/>
      <c r="H1592" s="130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73"/>
      <c r="J1592" s="74"/>
      <c r="K1592" s="78"/>
    </row>
    <row r="1593" spans="1:11" s="131" customFormat="1" ht="41.25" customHeight="1" thickBot="1">
      <c r="A1593" s="68"/>
      <c r="B1593" s="77"/>
      <c r="C1593" s="76"/>
      <c r="D1593" s="69" t="e">
        <f>VLOOKUP($C1592:$C$4969,$C$27:$D$4969,2,0)</f>
        <v>#N/A</v>
      </c>
      <c r="E1593" s="79"/>
      <c r="F1593" s="70" t="e">
        <f>VLOOKUP($E1593:$E$4969,'PLANO DE APLICAÇÃO'!$A$4:$B$1013,2,0)</f>
        <v>#N/A</v>
      </c>
      <c r="G1593" s="71"/>
      <c r="H1593" s="130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73"/>
      <c r="J1593" s="74"/>
      <c r="K1593" s="78"/>
    </row>
    <row r="1594" spans="1:11" s="131" customFormat="1" ht="41.25" customHeight="1" thickBot="1">
      <c r="A1594" s="68"/>
      <c r="B1594" s="77"/>
      <c r="C1594" s="76"/>
      <c r="D1594" s="69" t="e">
        <f>VLOOKUP($C1593:$C$4969,$C$27:$D$4969,2,0)</f>
        <v>#N/A</v>
      </c>
      <c r="E1594" s="79"/>
      <c r="F1594" s="70" t="e">
        <f>VLOOKUP($E1594:$E$4969,'PLANO DE APLICAÇÃO'!$A$4:$B$1013,2,0)</f>
        <v>#N/A</v>
      </c>
      <c r="G1594" s="71"/>
      <c r="H1594" s="130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73"/>
      <c r="J1594" s="74"/>
      <c r="K1594" s="78"/>
    </row>
    <row r="1595" spans="1:11" s="131" customFormat="1" ht="41.25" customHeight="1" thickBot="1">
      <c r="A1595" s="68"/>
      <c r="B1595" s="77"/>
      <c r="C1595" s="76"/>
      <c r="D1595" s="69" t="e">
        <f>VLOOKUP($C1594:$C$4969,$C$27:$D$4969,2,0)</f>
        <v>#N/A</v>
      </c>
      <c r="E1595" s="79"/>
      <c r="F1595" s="70" t="e">
        <f>VLOOKUP($E1595:$E$4969,'PLANO DE APLICAÇÃO'!$A$4:$B$1013,2,0)</f>
        <v>#N/A</v>
      </c>
      <c r="G1595" s="71"/>
      <c r="H1595" s="130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73"/>
      <c r="J1595" s="74"/>
      <c r="K1595" s="78"/>
    </row>
    <row r="1596" spans="1:11" s="131" customFormat="1" ht="41.25" customHeight="1" thickBot="1">
      <c r="A1596" s="68"/>
      <c r="B1596" s="77"/>
      <c r="C1596" s="76"/>
      <c r="D1596" s="69" t="e">
        <f>VLOOKUP($C1595:$C$4969,$C$27:$D$4969,2,0)</f>
        <v>#N/A</v>
      </c>
      <c r="E1596" s="79"/>
      <c r="F1596" s="70" t="e">
        <f>VLOOKUP($E1596:$E$4969,'PLANO DE APLICAÇÃO'!$A$4:$B$1013,2,0)</f>
        <v>#N/A</v>
      </c>
      <c r="G1596" s="71"/>
      <c r="H1596" s="130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73"/>
      <c r="J1596" s="74"/>
      <c r="K1596" s="78"/>
    </row>
    <row r="1597" spans="1:11" s="131" customFormat="1" ht="41.25" customHeight="1" thickBot="1">
      <c r="A1597" s="68"/>
      <c r="B1597" s="77"/>
      <c r="C1597" s="76"/>
      <c r="D1597" s="69" t="e">
        <f>VLOOKUP($C1596:$C$4969,$C$27:$D$4969,2,0)</f>
        <v>#N/A</v>
      </c>
      <c r="E1597" s="79"/>
      <c r="F1597" s="70" t="e">
        <f>VLOOKUP($E1597:$E$4969,'PLANO DE APLICAÇÃO'!$A$4:$B$1013,2,0)</f>
        <v>#N/A</v>
      </c>
      <c r="G1597" s="71"/>
      <c r="H1597" s="130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73"/>
      <c r="J1597" s="74"/>
      <c r="K1597" s="78"/>
    </row>
    <row r="1598" spans="1:11" s="131" customFormat="1" ht="41.25" customHeight="1" thickBot="1">
      <c r="A1598" s="68"/>
      <c r="B1598" s="77"/>
      <c r="C1598" s="76"/>
      <c r="D1598" s="69" t="e">
        <f>VLOOKUP($C1597:$C$4969,$C$27:$D$4969,2,0)</f>
        <v>#N/A</v>
      </c>
      <c r="E1598" s="79"/>
      <c r="F1598" s="70" t="e">
        <f>VLOOKUP($E1598:$E$4969,'PLANO DE APLICAÇÃO'!$A$4:$B$1013,2,0)</f>
        <v>#N/A</v>
      </c>
      <c r="G1598" s="71"/>
      <c r="H1598" s="130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73"/>
      <c r="J1598" s="74"/>
      <c r="K1598" s="78"/>
    </row>
    <row r="1599" spans="1:11" s="131" customFormat="1" ht="41.25" customHeight="1" thickBot="1">
      <c r="A1599" s="68"/>
      <c r="B1599" s="77"/>
      <c r="C1599" s="76"/>
      <c r="D1599" s="69" t="e">
        <f>VLOOKUP($C1598:$C$4969,$C$27:$D$4969,2,0)</f>
        <v>#N/A</v>
      </c>
      <c r="E1599" s="79"/>
      <c r="F1599" s="70" t="e">
        <f>VLOOKUP($E1599:$E$4969,'PLANO DE APLICAÇÃO'!$A$4:$B$1013,2,0)</f>
        <v>#N/A</v>
      </c>
      <c r="G1599" s="71"/>
      <c r="H1599" s="130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73"/>
      <c r="J1599" s="74"/>
      <c r="K1599" s="78"/>
    </row>
    <row r="1600" spans="1:11" s="131" customFormat="1" ht="41.25" customHeight="1" thickBot="1">
      <c r="A1600" s="68"/>
      <c r="B1600" s="77"/>
      <c r="C1600" s="76"/>
      <c r="D1600" s="69" t="e">
        <f>VLOOKUP($C1599:$C$4969,$C$27:$D$4969,2,0)</f>
        <v>#N/A</v>
      </c>
      <c r="E1600" s="79"/>
      <c r="F1600" s="70" t="e">
        <f>VLOOKUP($E1600:$E$4969,'PLANO DE APLICAÇÃO'!$A$4:$B$1013,2,0)</f>
        <v>#N/A</v>
      </c>
      <c r="G1600" s="71"/>
      <c r="H1600" s="130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73"/>
      <c r="J1600" s="74"/>
      <c r="K1600" s="78"/>
    </row>
    <row r="1601" spans="1:11" s="131" customFormat="1" ht="41.25" customHeight="1" thickBot="1">
      <c r="A1601" s="68"/>
      <c r="B1601" s="77"/>
      <c r="C1601" s="76"/>
      <c r="D1601" s="69" t="e">
        <f>VLOOKUP($C1600:$C$4969,$C$27:$D$4969,2,0)</f>
        <v>#N/A</v>
      </c>
      <c r="E1601" s="79"/>
      <c r="F1601" s="70" t="e">
        <f>VLOOKUP($E1601:$E$4969,'PLANO DE APLICAÇÃO'!$A$4:$B$1013,2,0)</f>
        <v>#N/A</v>
      </c>
      <c r="G1601" s="71"/>
      <c r="H1601" s="130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73"/>
      <c r="J1601" s="74"/>
      <c r="K1601" s="78"/>
    </row>
    <row r="1602" spans="1:11" s="131" customFormat="1" ht="41.25" customHeight="1" thickBot="1">
      <c r="A1602" s="68"/>
      <c r="B1602" s="77"/>
      <c r="C1602" s="76"/>
      <c r="D1602" s="69" t="e">
        <f>VLOOKUP($C1601:$C$4969,$C$27:$D$4969,2,0)</f>
        <v>#N/A</v>
      </c>
      <c r="E1602" s="79"/>
      <c r="F1602" s="70" t="e">
        <f>VLOOKUP($E1602:$E$4969,'PLANO DE APLICAÇÃO'!$A$4:$B$1013,2,0)</f>
        <v>#N/A</v>
      </c>
      <c r="G1602" s="71"/>
      <c r="H1602" s="130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73"/>
      <c r="J1602" s="74"/>
      <c r="K1602" s="78"/>
    </row>
    <row r="1603" spans="1:11" s="131" customFormat="1" ht="41.25" customHeight="1" thickBot="1">
      <c r="A1603" s="68"/>
      <c r="B1603" s="77"/>
      <c r="C1603" s="76"/>
      <c r="D1603" s="69" t="e">
        <f>VLOOKUP($C1602:$C$4969,$C$27:$D$4969,2,0)</f>
        <v>#N/A</v>
      </c>
      <c r="E1603" s="79"/>
      <c r="F1603" s="70" t="e">
        <f>VLOOKUP($E1603:$E$4969,'PLANO DE APLICAÇÃO'!$A$4:$B$1013,2,0)</f>
        <v>#N/A</v>
      </c>
      <c r="G1603" s="71"/>
      <c r="H1603" s="130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73"/>
      <c r="J1603" s="74"/>
      <c r="K1603" s="78"/>
    </row>
    <row r="1604" spans="1:11" s="131" customFormat="1" ht="41.25" customHeight="1" thickBot="1">
      <c r="A1604" s="68"/>
      <c r="B1604" s="77"/>
      <c r="C1604" s="76"/>
      <c r="D1604" s="69" t="e">
        <f>VLOOKUP($C1603:$C$4969,$C$27:$D$4969,2,0)</f>
        <v>#N/A</v>
      </c>
      <c r="E1604" s="79"/>
      <c r="F1604" s="70" t="e">
        <f>VLOOKUP($E1604:$E$4969,'PLANO DE APLICAÇÃO'!$A$4:$B$1013,2,0)</f>
        <v>#N/A</v>
      </c>
      <c r="G1604" s="71"/>
      <c r="H1604" s="130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73"/>
      <c r="J1604" s="74"/>
      <c r="K1604" s="78"/>
    </row>
    <row r="1605" spans="1:11" s="131" customFormat="1" ht="41.25" customHeight="1" thickBot="1">
      <c r="A1605" s="68"/>
      <c r="B1605" s="77"/>
      <c r="C1605" s="76"/>
      <c r="D1605" s="69" t="e">
        <f>VLOOKUP($C1604:$C$4969,$C$27:$D$4969,2,0)</f>
        <v>#N/A</v>
      </c>
      <c r="E1605" s="79"/>
      <c r="F1605" s="70" t="e">
        <f>VLOOKUP($E1605:$E$4969,'PLANO DE APLICAÇÃO'!$A$4:$B$1013,2,0)</f>
        <v>#N/A</v>
      </c>
      <c r="G1605" s="71"/>
      <c r="H1605" s="130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73"/>
      <c r="J1605" s="74"/>
      <c r="K1605" s="78"/>
    </row>
    <row r="1606" spans="1:11" s="131" customFormat="1" ht="41.25" customHeight="1" thickBot="1">
      <c r="A1606" s="68"/>
      <c r="B1606" s="77"/>
      <c r="C1606" s="76"/>
      <c r="D1606" s="69" t="e">
        <f>VLOOKUP($C1605:$C$4969,$C$27:$D$4969,2,0)</f>
        <v>#N/A</v>
      </c>
      <c r="E1606" s="79"/>
      <c r="F1606" s="70" t="e">
        <f>VLOOKUP($E1606:$E$4969,'PLANO DE APLICAÇÃO'!$A$4:$B$1013,2,0)</f>
        <v>#N/A</v>
      </c>
      <c r="G1606" s="71"/>
      <c r="H1606" s="130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73"/>
      <c r="J1606" s="74"/>
      <c r="K1606" s="78"/>
    </row>
    <row r="1607" spans="1:11" s="131" customFormat="1" ht="41.25" customHeight="1" thickBot="1">
      <c r="A1607" s="68"/>
      <c r="B1607" s="77"/>
      <c r="C1607" s="76"/>
      <c r="D1607" s="69" t="e">
        <f>VLOOKUP($C1606:$C$4969,$C$27:$D$4969,2,0)</f>
        <v>#N/A</v>
      </c>
      <c r="E1607" s="79"/>
      <c r="F1607" s="70" t="e">
        <f>VLOOKUP($E1607:$E$4969,'PLANO DE APLICAÇÃO'!$A$4:$B$1013,2,0)</f>
        <v>#N/A</v>
      </c>
      <c r="G1607" s="71"/>
      <c r="H1607" s="130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73"/>
      <c r="J1607" s="74"/>
      <c r="K1607" s="78"/>
    </row>
    <row r="1608" spans="1:11" s="131" customFormat="1" ht="41.25" customHeight="1" thickBot="1">
      <c r="A1608" s="68"/>
      <c r="B1608" s="77"/>
      <c r="C1608" s="76"/>
      <c r="D1608" s="69" t="e">
        <f>VLOOKUP($C1607:$C$4969,$C$27:$D$4969,2,0)</f>
        <v>#N/A</v>
      </c>
      <c r="E1608" s="79"/>
      <c r="F1608" s="70" t="e">
        <f>VLOOKUP($E1608:$E$4969,'PLANO DE APLICAÇÃO'!$A$4:$B$1013,2,0)</f>
        <v>#N/A</v>
      </c>
      <c r="G1608" s="71"/>
      <c r="H1608" s="130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73"/>
      <c r="J1608" s="74"/>
      <c r="K1608" s="78"/>
    </row>
    <row r="1609" spans="1:11" s="131" customFormat="1" ht="41.25" customHeight="1" thickBot="1">
      <c r="A1609" s="68"/>
      <c r="B1609" s="77"/>
      <c r="C1609" s="76"/>
      <c r="D1609" s="69" t="e">
        <f>VLOOKUP($C1608:$C$4969,$C$27:$D$4969,2,0)</f>
        <v>#N/A</v>
      </c>
      <c r="E1609" s="79"/>
      <c r="F1609" s="70" t="e">
        <f>VLOOKUP($E1609:$E$4969,'PLANO DE APLICAÇÃO'!$A$4:$B$1013,2,0)</f>
        <v>#N/A</v>
      </c>
      <c r="G1609" s="71"/>
      <c r="H1609" s="130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73"/>
      <c r="J1609" s="74"/>
      <c r="K1609" s="78"/>
    </row>
    <row r="1610" spans="1:11" s="131" customFormat="1" ht="41.25" customHeight="1" thickBot="1">
      <c r="A1610" s="68"/>
      <c r="B1610" s="77"/>
      <c r="C1610" s="76"/>
      <c r="D1610" s="69" t="e">
        <f>VLOOKUP($C1609:$C$4969,$C$27:$D$4969,2,0)</f>
        <v>#N/A</v>
      </c>
      <c r="E1610" s="79"/>
      <c r="F1610" s="70" t="e">
        <f>VLOOKUP($E1610:$E$4969,'PLANO DE APLICAÇÃO'!$A$4:$B$1013,2,0)</f>
        <v>#N/A</v>
      </c>
      <c r="G1610" s="71"/>
      <c r="H1610" s="130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73"/>
      <c r="J1610" s="74"/>
      <c r="K1610" s="78"/>
    </row>
    <row r="1611" spans="1:11" s="131" customFormat="1" ht="41.25" customHeight="1" thickBot="1">
      <c r="A1611" s="68"/>
      <c r="B1611" s="77"/>
      <c r="C1611" s="76"/>
      <c r="D1611" s="69" t="e">
        <f>VLOOKUP($C1610:$C$4969,$C$27:$D$4969,2,0)</f>
        <v>#N/A</v>
      </c>
      <c r="E1611" s="79"/>
      <c r="F1611" s="70" t="e">
        <f>VLOOKUP($E1611:$E$4969,'PLANO DE APLICAÇÃO'!$A$4:$B$1013,2,0)</f>
        <v>#N/A</v>
      </c>
      <c r="G1611" s="71"/>
      <c r="H1611" s="130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73"/>
      <c r="J1611" s="74"/>
      <c r="K1611" s="78"/>
    </row>
    <row r="1612" spans="1:11" s="131" customFormat="1" ht="41.25" customHeight="1" thickBot="1">
      <c r="A1612" s="68"/>
      <c r="B1612" s="77"/>
      <c r="C1612" s="76"/>
      <c r="D1612" s="69" t="e">
        <f>VLOOKUP($C1611:$C$4969,$C$27:$D$4969,2,0)</f>
        <v>#N/A</v>
      </c>
      <c r="E1612" s="79"/>
      <c r="F1612" s="70" t="e">
        <f>VLOOKUP($E1612:$E$4969,'PLANO DE APLICAÇÃO'!$A$4:$B$1013,2,0)</f>
        <v>#N/A</v>
      </c>
      <c r="G1612" s="71"/>
      <c r="H1612" s="130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73"/>
      <c r="J1612" s="74"/>
      <c r="K1612" s="78"/>
    </row>
    <row r="1613" spans="1:11" s="131" customFormat="1" ht="41.25" customHeight="1" thickBot="1">
      <c r="A1613" s="68"/>
      <c r="B1613" s="77"/>
      <c r="C1613" s="76"/>
      <c r="D1613" s="69" t="e">
        <f>VLOOKUP($C1612:$C$4969,$C$27:$D$4969,2,0)</f>
        <v>#N/A</v>
      </c>
      <c r="E1613" s="79"/>
      <c r="F1613" s="70" t="e">
        <f>VLOOKUP($E1613:$E$4969,'PLANO DE APLICAÇÃO'!$A$4:$B$1013,2,0)</f>
        <v>#N/A</v>
      </c>
      <c r="G1613" s="71"/>
      <c r="H1613" s="130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73"/>
      <c r="J1613" s="74"/>
      <c r="K1613" s="78"/>
    </row>
    <row r="1614" spans="1:11" s="131" customFormat="1" ht="41.25" customHeight="1" thickBot="1">
      <c r="A1614" s="68"/>
      <c r="B1614" s="77"/>
      <c r="C1614" s="76"/>
      <c r="D1614" s="69" t="e">
        <f>VLOOKUP($C1613:$C$4969,$C$27:$D$4969,2,0)</f>
        <v>#N/A</v>
      </c>
      <c r="E1614" s="79"/>
      <c r="F1614" s="70" t="e">
        <f>VLOOKUP($E1614:$E$4969,'PLANO DE APLICAÇÃO'!$A$4:$B$1013,2,0)</f>
        <v>#N/A</v>
      </c>
      <c r="G1614" s="71"/>
      <c r="H1614" s="130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73"/>
      <c r="J1614" s="74"/>
      <c r="K1614" s="78"/>
    </row>
    <row r="1615" spans="1:11" s="131" customFormat="1" ht="41.25" customHeight="1" thickBot="1">
      <c r="A1615" s="68"/>
      <c r="B1615" s="77"/>
      <c r="C1615" s="76"/>
      <c r="D1615" s="69" t="e">
        <f>VLOOKUP($C1614:$C$4969,$C$27:$D$4969,2,0)</f>
        <v>#N/A</v>
      </c>
      <c r="E1615" s="79"/>
      <c r="F1615" s="70" t="e">
        <f>VLOOKUP($E1615:$E$4969,'PLANO DE APLICAÇÃO'!$A$4:$B$1013,2,0)</f>
        <v>#N/A</v>
      </c>
      <c r="G1615" s="71"/>
      <c r="H1615" s="130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73"/>
      <c r="J1615" s="74"/>
      <c r="K1615" s="78"/>
    </row>
    <row r="1616" spans="1:11" s="131" customFormat="1" ht="41.25" customHeight="1" thickBot="1">
      <c r="A1616" s="68"/>
      <c r="B1616" s="77"/>
      <c r="C1616" s="76"/>
      <c r="D1616" s="69" t="e">
        <f>VLOOKUP($C1615:$C$4969,$C$27:$D$4969,2,0)</f>
        <v>#N/A</v>
      </c>
      <c r="E1616" s="79"/>
      <c r="F1616" s="70" t="e">
        <f>VLOOKUP($E1616:$E$4969,'PLANO DE APLICAÇÃO'!$A$4:$B$1013,2,0)</f>
        <v>#N/A</v>
      </c>
      <c r="G1616" s="71"/>
      <c r="H1616" s="130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73"/>
      <c r="J1616" s="74"/>
      <c r="K1616" s="78"/>
    </row>
    <row r="1617" spans="1:11" s="131" customFormat="1" ht="41.25" customHeight="1" thickBot="1">
      <c r="A1617" s="68"/>
      <c r="B1617" s="77"/>
      <c r="C1617" s="76"/>
      <c r="D1617" s="69" t="e">
        <f>VLOOKUP($C1616:$C$4969,$C$27:$D$4969,2,0)</f>
        <v>#N/A</v>
      </c>
      <c r="E1617" s="79"/>
      <c r="F1617" s="70" t="e">
        <f>VLOOKUP($E1617:$E$4969,'PLANO DE APLICAÇÃO'!$A$4:$B$1013,2,0)</f>
        <v>#N/A</v>
      </c>
      <c r="G1617" s="71"/>
      <c r="H1617" s="130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73"/>
      <c r="J1617" s="74"/>
      <c r="K1617" s="78"/>
    </row>
    <row r="1618" spans="1:11" s="131" customFormat="1" ht="41.25" customHeight="1" thickBot="1">
      <c r="A1618" s="68"/>
      <c r="B1618" s="77"/>
      <c r="C1618" s="76"/>
      <c r="D1618" s="69" t="e">
        <f>VLOOKUP($C1617:$C$4969,$C$27:$D$4969,2,0)</f>
        <v>#N/A</v>
      </c>
      <c r="E1618" s="79"/>
      <c r="F1618" s="70" t="e">
        <f>VLOOKUP($E1618:$E$4969,'PLANO DE APLICAÇÃO'!$A$4:$B$1013,2,0)</f>
        <v>#N/A</v>
      </c>
      <c r="G1618" s="71"/>
      <c r="H1618" s="130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73"/>
      <c r="J1618" s="74"/>
      <c r="K1618" s="78"/>
    </row>
    <row r="1619" spans="1:11" s="131" customFormat="1" ht="41.25" customHeight="1" thickBot="1">
      <c r="A1619" s="68"/>
      <c r="B1619" s="77"/>
      <c r="C1619" s="76"/>
      <c r="D1619" s="69" t="e">
        <f>VLOOKUP($C1618:$C$4969,$C$27:$D$4969,2,0)</f>
        <v>#N/A</v>
      </c>
      <c r="E1619" s="79"/>
      <c r="F1619" s="70" t="e">
        <f>VLOOKUP($E1619:$E$4969,'PLANO DE APLICAÇÃO'!$A$4:$B$1013,2,0)</f>
        <v>#N/A</v>
      </c>
      <c r="G1619" s="71"/>
      <c r="H1619" s="130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73"/>
      <c r="J1619" s="74"/>
      <c r="K1619" s="78"/>
    </row>
    <row r="1620" spans="1:11" s="131" customFormat="1" ht="41.25" customHeight="1" thickBot="1">
      <c r="A1620" s="68"/>
      <c r="B1620" s="77"/>
      <c r="C1620" s="76"/>
      <c r="D1620" s="69" t="e">
        <f>VLOOKUP($C1619:$C$4969,$C$27:$D$4969,2,0)</f>
        <v>#N/A</v>
      </c>
      <c r="E1620" s="79"/>
      <c r="F1620" s="70" t="e">
        <f>VLOOKUP($E1620:$E$4969,'PLANO DE APLICAÇÃO'!$A$4:$B$1013,2,0)</f>
        <v>#N/A</v>
      </c>
      <c r="G1620" s="71"/>
      <c r="H1620" s="130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73"/>
      <c r="J1620" s="74"/>
      <c r="K1620" s="78"/>
    </row>
    <row r="1621" spans="1:11" s="131" customFormat="1" ht="41.25" customHeight="1" thickBot="1">
      <c r="A1621" s="68"/>
      <c r="B1621" s="77"/>
      <c r="C1621" s="76"/>
      <c r="D1621" s="69" t="e">
        <f>VLOOKUP($C1620:$C$4969,$C$27:$D$4969,2,0)</f>
        <v>#N/A</v>
      </c>
      <c r="E1621" s="79"/>
      <c r="F1621" s="70" t="e">
        <f>VLOOKUP($E1621:$E$4969,'PLANO DE APLICAÇÃO'!$A$4:$B$1013,2,0)</f>
        <v>#N/A</v>
      </c>
      <c r="G1621" s="71"/>
      <c r="H1621" s="130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73"/>
      <c r="J1621" s="74"/>
      <c r="K1621" s="78"/>
    </row>
    <row r="1622" spans="1:11" s="131" customFormat="1" ht="41.25" customHeight="1" thickBot="1">
      <c r="A1622" s="68"/>
      <c r="B1622" s="77"/>
      <c r="C1622" s="76"/>
      <c r="D1622" s="69" t="e">
        <f>VLOOKUP($C1621:$C$4969,$C$27:$D$4969,2,0)</f>
        <v>#N/A</v>
      </c>
      <c r="E1622" s="79"/>
      <c r="F1622" s="70" t="e">
        <f>VLOOKUP($E1622:$E$4969,'PLANO DE APLICAÇÃO'!$A$4:$B$1013,2,0)</f>
        <v>#N/A</v>
      </c>
      <c r="G1622" s="71"/>
      <c r="H1622" s="130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73"/>
      <c r="J1622" s="74"/>
      <c r="K1622" s="78"/>
    </row>
    <row r="1623" spans="1:11" s="131" customFormat="1" ht="41.25" customHeight="1" thickBot="1">
      <c r="A1623" s="68"/>
      <c r="B1623" s="77"/>
      <c r="C1623" s="76"/>
      <c r="D1623" s="69" t="e">
        <f>VLOOKUP($C1622:$C$4969,$C$27:$D$4969,2,0)</f>
        <v>#N/A</v>
      </c>
      <c r="E1623" s="79"/>
      <c r="F1623" s="70" t="e">
        <f>VLOOKUP($E1623:$E$4969,'PLANO DE APLICAÇÃO'!$A$4:$B$1013,2,0)</f>
        <v>#N/A</v>
      </c>
      <c r="G1623" s="71"/>
      <c r="H1623" s="130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73"/>
      <c r="J1623" s="74"/>
      <c r="K1623" s="78"/>
    </row>
    <row r="1624" spans="1:11" s="131" customFormat="1" ht="41.25" customHeight="1" thickBot="1">
      <c r="A1624" s="68"/>
      <c r="B1624" s="77"/>
      <c r="C1624" s="76"/>
      <c r="D1624" s="69" t="e">
        <f>VLOOKUP($C1623:$C$4969,$C$27:$D$4969,2,0)</f>
        <v>#N/A</v>
      </c>
      <c r="E1624" s="79"/>
      <c r="F1624" s="70" t="e">
        <f>VLOOKUP($E1624:$E$4969,'PLANO DE APLICAÇÃO'!$A$4:$B$1013,2,0)</f>
        <v>#N/A</v>
      </c>
      <c r="G1624" s="71"/>
      <c r="H1624" s="130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73"/>
      <c r="J1624" s="74"/>
      <c r="K1624" s="78"/>
    </row>
    <row r="1625" spans="1:11" s="131" customFormat="1" ht="41.25" customHeight="1" thickBot="1">
      <c r="A1625" s="68"/>
      <c r="B1625" s="77"/>
      <c r="C1625" s="76"/>
      <c r="D1625" s="69" t="e">
        <f>VLOOKUP($C1624:$C$4969,$C$27:$D$4969,2,0)</f>
        <v>#N/A</v>
      </c>
      <c r="E1625" s="79"/>
      <c r="F1625" s="70" t="e">
        <f>VLOOKUP($E1625:$E$4969,'PLANO DE APLICAÇÃO'!$A$4:$B$1013,2,0)</f>
        <v>#N/A</v>
      </c>
      <c r="G1625" s="71"/>
      <c r="H1625" s="130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73"/>
      <c r="J1625" s="74"/>
      <c r="K1625" s="78"/>
    </row>
    <row r="1626" spans="1:11" s="131" customFormat="1" ht="41.25" customHeight="1" thickBot="1">
      <c r="A1626" s="68"/>
      <c r="B1626" s="77"/>
      <c r="C1626" s="76"/>
      <c r="D1626" s="69" t="e">
        <f>VLOOKUP($C1625:$C$4969,$C$27:$D$4969,2,0)</f>
        <v>#N/A</v>
      </c>
      <c r="E1626" s="79"/>
      <c r="F1626" s="70" t="e">
        <f>VLOOKUP($E1626:$E$4969,'PLANO DE APLICAÇÃO'!$A$4:$B$1013,2,0)</f>
        <v>#N/A</v>
      </c>
      <c r="G1626" s="71"/>
      <c r="H1626" s="130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73"/>
      <c r="J1626" s="74"/>
      <c r="K1626" s="78"/>
    </row>
    <row r="1627" spans="1:11" s="131" customFormat="1" ht="41.25" customHeight="1" thickBot="1">
      <c r="A1627" s="68"/>
      <c r="B1627" s="77"/>
      <c r="C1627" s="76"/>
      <c r="D1627" s="69" t="e">
        <f>VLOOKUP($C1626:$C$4969,$C$27:$D$4969,2,0)</f>
        <v>#N/A</v>
      </c>
      <c r="E1627" s="79"/>
      <c r="F1627" s="70" t="e">
        <f>VLOOKUP($E1627:$E$4969,'PLANO DE APLICAÇÃO'!$A$4:$B$1013,2,0)</f>
        <v>#N/A</v>
      </c>
      <c r="G1627" s="71"/>
      <c r="H1627" s="130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73"/>
      <c r="J1627" s="74"/>
      <c r="K1627" s="78"/>
    </row>
    <row r="1628" spans="1:11" s="131" customFormat="1" ht="41.25" customHeight="1" thickBot="1">
      <c r="A1628" s="68"/>
      <c r="B1628" s="77"/>
      <c r="C1628" s="76"/>
      <c r="D1628" s="69" t="e">
        <f>VLOOKUP($C1627:$C$4969,$C$27:$D$4969,2,0)</f>
        <v>#N/A</v>
      </c>
      <c r="E1628" s="79"/>
      <c r="F1628" s="70" t="e">
        <f>VLOOKUP($E1628:$E$4969,'PLANO DE APLICAÇÃO'!$A$4:$B$1013,2,0)</f>
        <v>#N/A</v>
      </c>
      <c r="G1628" s="71"/>
      <c r="H1628" s="130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73"/>
      <c r="J1628" s="74"/>
      <c r="K1628" s="78"/>
    </row>
    <row r="1629" spans="1:11" s="131" customFormat="1" ht="41.25" customHeight="1" thickBot="1">
      <c r="A1629" s="68"/>
      <c r="B1629" s="77"/>
      <c r="C1629" s="76"/>
      <c r="D1629" s="69" t="e">
        <f>VLOOKUP($C1628:$C$4969,$C$27:$D$4969,2,0)</f>
        <v>#N/A</v>
      </c>
      <c r="E1629" s="79"/>
      <c r="F1629" s="70" t="e">
        <f>VLOOKUP($E1629:$E$4969,'PLANO DE APLICAÇÃO'!$A$4:$B$1013,2,0)</f>
        <v>#N/A</v>
      </c>
      <c r="G1629" s="71"/>
      <c r="H1629" s="130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73"/>
      <c r="J1629" s="74"/>
      <c r="K1629" s="78"/>
    </row>
    <row r="1630" spans="1:11" s="131" customFormat="1" ht="41.25" customHeight="1" thickBot="1">
      <c r="A1630" s="68"/>
      <c r="B1630" s="77"/>
      <c r="C1630" s="76"/>
      <c r="D1630" s="69" t="e">
        <f>VLOOKUP($C1629:$C$4969,$C$27:$D$4969,2,0)</f>
        <v>#N/A</v>
      </c>
      <c r="E1630" s="79"/>
      <c r="F1630" s="70" t="e">
        <f>VLOOKUP($E1630:$E$4969,'PLANO DE APLICAÇÃO'!$A$4:$B$1013,2,0)</f>
        <v>#N/A</v>
      </c>
      <c r="G1630" s="71"/>
      <c r="H1630" s="130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73"/>
      <c r="J1630" s="74"/>
      <c r="K1630" s="78"/>
    </row>
    <row r="1631" spans="1:11" s="131" customFormat="1" ht="41.25" customHeight="1" thickBot="1">
      <c r="A1631" s="68"/>
      <c r="B1631" s="77"/>
      <c r="C1631" s="76"/>
      <c r="D1631" s="69" t="e">
        <f>VLOOKUP($C1630:$C$4969,$C$27:$D$4969,2,0)</f>
        <v>#N/A</v>
      </c>
      <c r="E1631" s="79"/>
      <c r="F1631" s="70" t="e">
        <f>VLOOKUP($E1631:$E$4969,'PLANO DE APLICAÇÃO'!$A$4:$B$1013,2,0)</f>
        <v>#N/A</v>
      </c>
      <c r="G1631" s="71"/>
      <c r="H1631" s="130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73"/>
      <c r="J1631" s="74"/>
      <c r="K1631" s="78"/>
    </row>
    <row r="1632" spans="1:11" s="131" customFormat="1" ht="41.25" customHeight="1" thickBot="1">
      <c r="A1632" s="68"/>
      <c r="B1632" s="77"/>
      <c r="C1632" s="76"/>
      <c r="D1632" s="69" t="e">
        <f>VLOOKUP($C1631:$C$4969,$C$27:$D$4969,2,0)</f>
        <v>#N/A</v>
      </c>
      <c r="E1632" s="79"/>
      <c r="F1632" s="70" t="e">
        <f>VLOOKUP($E1632:$E$4969,'PLANO DE APLICAÇÃO'!$A$4:$B$1013,2,0)</f>
        <v>#N/A</v>
      </c>
      <c r="G1632" s="71"/>
      <c r="H1632" s="130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73"/>
      <c r="J1632" s="74"/>
      <c r="K1632" s="78"/>
    </row>
    <row r="1633" spans="1:11" s="131" customFormat="1" ht="41.25" customHeight="1" thickBot="1">
      <c r="A1633" s="68"/>
      <c r="B1633" s="77"/>
      <c r="C1633" s="76"/>
      <c r="D1633" s="69" t="e">
        <f>VLOOKUP($C1632:$C$4969,$C$27:$D$4969,2,0)</f>
        <v>#N/A</v>
      </c>
      <c r="E1633" s="79"/>
      <c r="F1633" s="70" t="e">
        <f>VLOOKUP($E1633:$E$4969,'PLANO DE APLICAÇÃO'!$A$4:$B$1013,2,0)</f>
        <v>#N/A</v>
      </c>
      <c r="G1633" s="71"/>
      <c r="H1633" s="130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73"/>
      <c r="J1633" s="74"/>
      <c r="K1633" s="78"/>
    </row>
    <row r="1634" spans="1:11" s="131" customFormat="1" ht="41.25" customHeight="1" thickBot="1">
      <c r="A1634" s="68"/>
      <c r="B1634" s="77"/>
      <c r="C1634" s="76"/>
      <c r="D1634" s="69" t="e">
        <f>VLOOKUP($C1633:$C$4969,$C$27:$D$4969,2,0)</f>
        <v>#N/A</v>
      </c>
      <c r="E1634" s="79"/>
      <c r="F1634" s="70" t="e">
        <f>VLOOKUP($E1634:$E$4969,'PLANO DE APLICAÇÃO'!$A$4:$B$1013,2,0)</f>
        <v>#N/A</v>
      </c>
      <c r="G1634" s="71"/>
      <c r="H1634" s="130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73"/>
      <c r="J1634" s="74"/>
      <c r="K1634" s="78"/>
    </row>
    <row r="1635" spans="1:11" s="131" customFormat="1" ht="41.25" customHeight="1" thickBot="1">
      <c r="A1635" s="68"/>
      <c r="B1635" s="77"/>
      <c r="C1635" s="76"/>
      <c r="D1635" s="69" t="e">
        <f>VLOOKUP($C1634:$C$4969,$C$27:$D$4969,2,0)</f>
        <v>#N/A</v>
      </c>
      <c r="E1635" s="79"/>
      <c r="F1635" s="70" t="e">
        <f>VLOOKUP($E1635:$E$4969,'PLANO DE APLICAÇÃO'!$A$4:$B$1013,2,0)</f>
        <v>#N/A</v>
      </c>
      <c r="G1635" s="71"/>
      <c r="H1635" s="130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73"/>
      <c r="J1635" s="74"/>
      <c r="K1635" s="78"/>
    </row>
    <row r="1636" spans="1:11" s="131" customFormat="1" ht="41.25" customHeight="1" thickBot="1">
      <c r="A1636" s="68"/>
      <c r="B1636" s="77"/>
      <c r="C1636" s="76"/>
      <c r="D1636" s="69" t="e">
        <f>VLOOKUP($C1635:$C$4969,$C$27:$D$4969,2,0)</f>
        <v>#N/A</v>
      </c>
      <c r="E1636" s="79"/>
      <c r="F1636" s="70" t="e">
        <f>VLOOKUP($E1636:$E$4969,'PLANO DE APLICAÇÃO'!$A$4:$B$1013,2,0)</f>
        <v>#N/A</v>
      </c>
      <c r="G1636" s="71"/>
      <c r="H1636" s="130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73"/>
      <c r="J1636" s="74"/>
      <c r="K1636" s="78"/>
    </row>
    <row r="1637" spans="1:11" s="131" customFormat="1" ht="41.25" customHeight="1" thickBot="1">
      <c r="A1637" s="68"/>
      <c r="B1637" s="77"/>
      <c r="C1637" s="76"/>
      <c r="D1637" s="69" t="e">
        <f>VLOOKUP($C1636:$C$4969,$C$27:$D$4969,2,0)</f>
        <v>#N/A</v>
      </c>
      <c r="E1637" s="79"/>
      <c r="F1637" s="70" t="e">
        <f>VLOOKUP($E1637:$E$4969,'PLANO DE APLICAÇÃO'!$A$4:$B$1013,2,0)</f>
        <v>#N/A</v>
      </c>
      <c r="G1637" s="71"/>
      <c r="H1637" s="130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73"/>
      <c r="J1637" s="74"/>
      <c r="K1637" s="78"/>
    </row>
    <row r="1638" spans="1:11" s="131" customFormat="1" ht="41.25" customHeight="1" thickBot="1">
      <c r="A1638" s="68"/>
      <c r="B1638" s="77"/>
      <c r="C1638" s="76"/>
      <c r="D1638" s="69" t="e">
        <f>VLOOKUP($C1637:$C$4969,$C$27:$D$4969,2,0)</f>
        <v>#N/A</v>
      </c>
      <c r="E1638" s="79"/>
      <c r="F1638" s="70" t="e">
        <f>VLOOKUP($E1638:$E$4969,'PLANO DE APLICAÇÃO'!$A$4:$B$1013,2,0)</f>
        <v>#N/A</v>
      </c>
      <c r="G1638" s="71"/>
      <c r="H1638" s="130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73"/>
      <c r="J1638" s="74"/>
      <c r="K1638" s="78"/>
    </row>
    <row r="1639" spans="1:11" s="131" customFormat="1" ht="41.25" customHeight="1" thickBot="1">
      <c r="A1639" s="68"/>
      <c r="B1639" s="77"/>
      <c r="C1639" s="76"/>
      <c r="D1639" s="69" t="e">
        <f>VLOOKUP($C1638:$C$4969,$C$27:$D$4969,2,0)</f>
        <v>#N/A</v>
      </c>
      <c r="E1639" s="79"/>
      <c r="F1639" s="70" t="e">
        <f>VLOOKUP($E1639:$E$4969,'PLANO DE APLICAÇÃO'!$A$4:$B$1013,2,0)</f>
        <v>#N/A</v>
      </c>
      <c r="G1639" s="71"/>
      <c r="H1639" s="130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73"/>
      <c r="J1639" s="74"/>
      <c r="K1639" s="78"/>
    </row>
    <row r="1640" spans="1:11" s="131" customFormat="1" ht="41.25" customHeight="1" thickBot="1">
      <c r="A1640" s="68"/>
      <c r="B1640" s="77"/>
      <c r="C1640" s="76"/>
      <c r="D1640" s="69" t="e">
        <f>VLOOKUP($C1639:$C$4969,$C$27:$D$4969,2,0)</f>
        <v>#N/A</v>
      </c>
      <c r="E1640" s="79"/>
      <c r="F1640" s="70" t="e">
        <f>VLOOKUP($E1640:$E$4969,'PLANO DE APLICAÇÃO'!$A$4:$B$1013,2,0)</f>
        <v>#N/A</v>
      </c>
      <c r="G1640" s="71"/>
      <c r="H1640" s="130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73"/>
      <c r="J1640" s="74"/>
      <c r="K1640" s="78"/>
    </row>
    <row r="1641" spans="1:11" s="131" customFormat="1" ht="41.25" customHeight="1" thickBot="1">
      <c r="A1641" s="68"/>
      <c r="B1641" s="77"/>
      <c r="C1641" s="76"/>
      <c r="D1641" s="69" t="e">
        <f>VLOOKUP($C1640:$C$4969,$C$27:$D$4969,2,0)</f>
        <v>#N/A</v>
      </c>
      <c r="E1641" s="79"/>
      <c r="F1641" s="70" t="e">
        <f>VLOOKUP($E1641:$E$4969,'PLANO DE APLICAÇÃO'!$A$4:$B$1013,2,0)</f>
        <v>#N/A</v>
      </c>
      <c r="G1641" s="71"/>
      <c r="H1641" s="130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73"/>
      <c r="J1641" s="74"/>
      <c r="K1641" s="78"/>
    </row>
    <row r="1642" spans="1:11" s="131" customFormat="1" ht="41.25" customHeight="1" thickBot="1">
      <c r="A1642" s="68"/>
      <c r="B1642" s="77"/>
      <c r="C1642" s="76"/>
      <c r="D1642" s="69" t="e">
        <f>VLOOKUP($C1641:$C$4969,$C$27:$D$4969,2,0)</f>
        <v>#N/A</v>
      </c>
      <c r="E1642" s="79"/>
      <c r="F1642" s="70" t="e">
        <f>VLOOKUP($E1642:$E$4969,'PLANO DE APLICAÇÃO'!$A$4:$B$1013,2,0)</f>
        <v>#N/A</v>
      </c>
      <c r="G1642" s="71"/>
      <c r="H1642" s="130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73"/>
      <c r="J1642" s="74"/>
      <c r="K1642" s="78"/>
    </row>
    <row r="1643" spans="1:11" s="131" customFormat="1" ht="41.25" customHeight="1" thickBot="1">
      <c r="A1643" s="68"/>
      <c r="B1643" s="77"/>
      <c r="C1643" s="76"/>
      <c r="D1643" s="69" t="e">
        <f>VLOOKUP($C1642:$C$4969,$C$27:$D$4969,2,0)</f>
        <v>#N/A</v>
      </c>
      <c r="E1643" s="79"/>
      <c r="F1643" s="70" t="e">
        <f>VLOOKUP($E1643:$E$4969,'PLANO DE APLICAÇÃO'!$A$4:$B$1013,2,0)</f>
        <v>#N/A</v>
      </c>
      <c r="G1643" s="71"/>
      <c r="H1643" s="130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73"/>
      <c r="J1643" s="74"/>
      <c r="K1643" s="78"/>
    </row>
    <row r="1644" spans="1:11" s="131" customFormat="1" ht="41.25" customHeight="1" thickBot="1">
      <c r="A1644" s="68"/>
      <c r="B1644" s="77"/>
      <c r="C1644" s="76"/>
      <c r="D1644" s="69" t="e">
        <f>VLOOKUP($C1643:$C$4969,$C$27:$D$4969,2,0)</f>
        <v>#N/A</v>
      </c>
      <c r="E1644" s="79"/>
      <c r="F1644" s="70" t="e">
        <f>VLOOKUP($E1644:$E$4969,'PLANO DE APLICAÇÃO'!$A$4:$B$1013,2,0)</f>
        <v>#N/A</v>
      </c>
      <c r="G1644" s="71"/>
      <c r="H1644" s="130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73"/>
      <c r="J1644" s="74"/>
      <c r="K1644" s="78"/>
    </row>
    <row r="1645" spans="1:11" s="131" customFormat="1" ht="41.25" customHeight="1" thickBot="1">
      <c r="A1645" s="68"/>
      <c r="B1645" s="77"/>
      <c r="C1645" s="76"/>
      <c r="D1645" s="69" t="e">
        <f>VLOOKUP($C1644:$C$4969,$C$27:$D$4969,2,0)</f>
        <v>#N/A</v>
      </c>
      <c r="E1645" s="79"/>
      <c r="F1645" s="70" t="e">
        <f>VLOOKUP($E1645:$E$4969,'PLANO DE APLICAÇÃO'!$A$4:$B$1013,2,0)</f>
        <v>#N/A</v>
      </c>
      <c r="G1645" s="71"/>
      <c r="H1645" s="130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73"/>
      <c r="J1645" s="74"/>
      <c r="K1645" s="78"/>
    </row>
    <row r="1646" spans="1:11" s="131" customFormat="1" ht="41.25" customHeight="1" thickBot="1">
      <c r="A1646" s="68"/>
      <c r="B1646" s="77"/>
      <c r="C1646" s="76"/>
      <c r="D1646" s="69" t="e">
        <f>VLOOKUP($C1645:$C$4969,$C$27:$D$4969,2,0)</f>
        <v>#N/A</v>
      </c>
      <c r="E1646" s="79"/>
      <c r="F1646" s="70" t="e">
        <f>VLOOKUP($E1646:$E$4969,'PLANO DE APLICAÇÃO'!$A$4:$B$1013,2,0)</f>
        <v>#N/A</v>
      </c>
      <c r="G1646" s="71"/>
      <c r="H1646" s="130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73"/>
      <c r="J1646" s="74"/>
      <c r="K1646" s="78"/>
    </row>
    <row r="1647" spans="1:11" s="131" customFormat="1" ht="41.25" customHeight="1" thickBot="1">
      <c r="A1647" s="68"/>
      <c r="B1647" s="77"/>
      <c r="C1647" s="76"/>
      <c r="D1647" s="69" t="e">
        <f>VLOOKUP($C1646:$C$4969,$C$27:$D$4969,2,0)</f>
        <v>#N/A</v>
      </c>
      <c r="E1647" s="79"/>
      <c r="F1647" s="70" t="e">
        <f>VLOOKUP($E1647:$E$4969,'PLANO DE APLICAÇÃO'!$A$4:$B$1013,2,0)</f>
        <v>#N/A</v>
      </c>
      <c r="G1647" s="71"/>
      <c r="H1647" s="130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73"/>
      <c r="J1647" s="74"/>
      <c r="K1647" s="78"/>
    </row>
    <row r="1648" spans="1:11" s="131" customFormat="1" ht="41.25" customHeight="1" thickBot="1">
      <c r="A1648" s="68"/>
      <c r="B1648" s="77"/>
      <c r="C1648" s="76"/>
      <c r="D1648" s="69" t="e">
        <f>VLOOKUP($C1647:$C$4969,$C$27:$D$4969,2,0)</f>
        <v>#N/A</v>
      </c>
      <c r="E1648" s="79"/>
      <c r="F1648" s="70" t="e">
        <f>VLOOKUP($E1648:$E$4969,'PLANO DE APLICAÇÃO'!$A$4:$B$1013,2,0)</f>
        <v>#N/A</v>
      </c>
      <c r="G1648" s="71"/>
      <c r="H1648" s="130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73"/>
      <c r="J1648" s="74"/>
      <c r="K1648" s="78"/>
    </row>
    <row r="1649" spans="1:11" s="131" customFormat="1" ht="41.25" customHeight="1" thickBot="1">
      <c r="A1649" s="68"/>
      <c r="B1649" s="77"/>
      <c r="C1649" s="76"/>
      <c r="D1649" s="69" t="e">
        <f>VLOOKUP($C1648:$C$4969,$C$27:$D$4969,2,0)</f>
        <v>#N/A</v>
      </c>
      <c r="E1649" s="79"/>
      <c r="F1649" s="70" t="e">
        <f>VLOOKUP($E1649:$E$4969,'PLANO DE APLICAÇÃO'!$A$4:$B$1013,2,0)</f>
        <v>#N/A</v>
      </c>
      <c r="G1649" s="71"/>
      <c r="H1649" s="130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73"/>
      <c r="J1649" s="74"/>
      <c r="K1649" s="78"/>
    </row>
    <row r="1650" spans="1:11" s="131" customFormat="1" ht="41.25" customHeight="1" thickBot="1">
      <c r="A1650" s="68"/>
      <c r="B1650" s="77"/>
      <c r="C1650" s="76"/>
      <c r="D1650" s="69" t="e">
        <f>VLOOKUP($C1649:$C$4969,$C$27:$D$4969,2,0)</f>
        <v>#N/A</v>
      </c>
      <c r="E1650" s="79"/>
      <c r="F1650" s="70" t="e">
        <f>VLOOKUP($E1650:$E$4969,'PLANO DE APLICAÇÃO'!$A$4:$B$1013,2,0)</f>
        <v>#N/A</v>
      </c>
      <c r="G1650" s="71"/>
      <c r="H1650" s="130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73"/>
      <c r="J1650" s="74"/>
      <c r="K1650" s="78"/>
    </row>
    <row r="1651" spans="1:11" s="131" customFormat="1" ht="41.25" customHeight="1" thickBot="1">
      <c r="A1651" s="68"/>
      <c r="B1651" s="77"/>
      <c r="C1651" s="76"/>
      <c r="D1651" s="69" t="e">
        <f>VLOOKUP($C1650:$C$4969,$C$27:$D$4969,2,0)</f>
        <v>#N/A</v>
      </c>
      <c r="E1651" s="79"/>
      <c r="F1651" s="70" t="e">
        <f>VLOOKUP($E1651:$E$4969,'PLANO DE APLICAÇÃO'!$A$4:$B$1013,2,0)</f>
        <v>#N/A</v>
      </c>
      <c r="G1651" s="71"/>
      <c r="H1651" s="130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73"/>
      <c r="J1651" s="74"/>
      <c r="K1651" s="78"/>
    </row>
    <row r="1652" spans="1:11" s="131" customFormat="1" ht="41.25" customHeight="1" thickBot="1">
      <c r="A1652" s="68"/>
      <c r="B1652" s="77"/>
      <c r="C1652" s="76"/>
      <c r="D1652" s="69" t="e">
        <f>VLOOKUP($C1651:$C$4969,$C$27:$D$4969,2,0)</f>
        <v>#N/A</v>
      </c>
      <c r="E1652" s="79"/>
      <c r="F1652" s="70" t="e">
        <f>VLOOKUP($E1652:$E$4969,'PLANO DE APLICAÇÃO'!$A$4:$B$1013,2,0)</f>
        <v>#N/A</v>
      </c>
      <c r="G1652" s="71"/>
      <c r="H1652" s="130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73"/>
      <c r="J1652" s="74"/>
      <c r="K1652" s="78"/>
    </row>
    <row r="1653" spans="1:11" s="131" customFormat="1" ht="41.25" customHeight="1" thickBot="1">
      <c r="A1653" s="68"/>
      <c r="B1653" s="77"/>
      <c r="C1653" s="76"/>
      <c r="D1653" s="69" t="e">
        <f>VLOOKUP($C1652:$C$4969,$C$27:$D$4969,2,0)</f>
        <v>#N/A</v>
      </c>
      <c r="E1653" s="79"/>
      <c r="F1653" s="70" t="e">
        <f>VLOOKUP($E1653:$E$4969,'PLANO DE APLICAÇÃO'!$A$4:$B$1013,2,0)</f>
        <v>#N/A</v>
      </c>
      <c r="G1653" s="71"/>
      <c r="H1653" s="130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73"/>
      <c r="J1653" s="74"/>
      <c r="K1653" s="78"/>
    </row>
    <row r="1654" spans="1:11" s="131" customFormat="1" ht="41.25" customHeight="1" thickBot="1">
      <c r="A1654" s="68"/>
      <c r="B1654" s="77"/>
      <c r="C1654" s="76"/>
      <c r="D1654" s="69" t="e">
        <f>VLOOKUP($C1653:$C$4969,$C$27:$D$4969,2,0)</f>
        <v>#N/A</v>
      </c>
      <c r="E1654" s="79"/>
      <c r="F1654" s="70" t="e">
        <f>VLOOKUP($E1654:$E$4969,'PLANO DE APLICAÇÃO'!$A$4:$B$1013,2,0)</f>
        <v>#N/A</v>
      </c>
      <c r="G1654" s="71"/>
      <c r="H1654" s="130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73"/>
      <c r="J1654" s="74"/>
      <c r="K1654" s="78"/>
    </row>
    <row r="1655" spans="1:11" s="131" customFormat="1" ht="41.25" customHeight="1" thickBot="1">
      <c r="A1655" s="68"/>
      <c r="B1655" s="77"/>
      <c r="C1655" s="76"/>
      <c r="D1655" s="69" t="e">
        <f>VLOOKUP($C1654:$C$4969,$C$27:$D$4969,2,0)</f>
        <v>#N/A</v>
      </c>
      <c r="E1655" s="79"/>
      <c r="F1655" s="70" t="e">
        <f>VLOOKUP($E1655:$E$4969,'PLANO DE APLICAÇÃO'!$A$4:$B$1013,2,0)</f>
        <v>#N/A</v>
      </c>
      <c r="G1655" s="71"/>
      <c r="H1655" s="130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73"/>
      <c r="J1655" s="74"/>
      <c r="K1655" s="78"/>
    </row>
    <row r="1656" spans="1:11" s="131" customFormat="1" ht="41.25" customHeight="1" thickBot="1">
      <c r="A1656" s="68"/>
      <c r="B1656" s="77"/>
      <c r="C1656" s="76"/>
      <c r="D1656" s="69" t="e">
        <f>VLOOKUP($C1655:$C$4969,$C$27:$D$4969,2,0)</f>
        <v>#N/A</v>
      </c>
      <c r="E1656" s="79"/>
      <c r="F1656" s="70" t="e">
        <f>VLOOKUP($E1656:$E$4969,'PLANO DE APLICAÇÃO'!$A$4:$B$1013,2,0)</f>
        <v>#N/A</v>
      </c>
      <c r="G1656" s="71"/>
      <c r="H1656" s="130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73"/>
      <c r="J1656" s="74"/>
      <c r="K1656" s="78"/>
    </row>
    <row r="1657" spans="1:11" s="131" customFormat="1" ht="41.25" customHeight="1" thickBot="1">
      <c r="A1657" s="68"/>
      <c r="B1657" s="77"/>
      <c r="C1657" s="76"/>
      <c r="D1657" s="69" t="e">
        <f>VLOOKUP($C1656:$C$4969,$C$27:$D$4969,2,0)</f>
        <v>#N/A</v>
      </c>
      <c r="E1657" s="79"/>
      <c r="F1657" s="70" t="e">
        <f>VLOOKUP($E1657:$E$4969,'PLANO DE APLICAÇÃO'!$A$4:$B$1013,2,0)</f>
        <v>#N/A</v>
      </c>
      <c r="G1657" s="71"/>
      <c r="H1657" s="130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73"/>
      <c r="J1657" s="74"/>
      <c r="K1657" s="78"/>
    </row>
    <row r="1658" spans="1:11" s="131" customFormat="1" ht="41.25" customHeight="1" thickBot="1">
      <c r="A1658" s="68"/>
      <c r="B1658" s="77"/>
      <c r="C1658" s="76"/>
      <c r="D1658" s="69" t="e">
        <f>VLOOKUP($C1657:$C$4969,$C$27:$D$4969,2,0)</f>
        <v>#N/A</v>
      </c>
      <c r="E1658" s="79"/>
      <c r="F1658" s="70" t="e">
        <f>VLOOKUP($E1658:$E$4969,'PLANO DE APLICAÇÃO'!$A$4:$B$1013,2,0)</f>
        <v>#N/A</v>
      </c>
      <c r="G1658" s="71"/>
      <c r="H1658" s="130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73"/>
      <c r="J1658" s="74"/>
      <c r="K1658" s="78"/>
    </row>
    <row r="1659" spans="1:11" s="131" customFormat="1" ht="41.25" customHeight="1" thickBot="1">
      <c r="A1659" s="68"/>
      <c r="B1659" s="77"/>
      <c r="C1659" s="76"/>
      <c r="D1659" s="69" t="e">
        <f>VLOOKUP($C1658:$C$4969,$C$27:$D$4969,2,0)</f>
        <v>#N/A</v>
      </c>
      <c r="E1659" s="79"/>
      <c r="F1659" s="70" t="e">
        <f>VLOOKUP($E1659:$E$4969,'PLANO DE APLICAÇÃO'!$A$4:$B$1013,2,0)</f>
        <v>#N/A</v>
      </c>
      <c r="G1659" s="71"/>
      <c r="H1659" s="130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73"/>
      <c r="J1659" s="74"/>
      <c r="K1659" s="78"/>
    </row>
    <row r="1660" spans="1:11" s="131" customFormat="1" ht="41.25" customHeight="1" thickBot="1">
      <c r="A1660" s="68"/>
      <c r="B1660" s="77"/>
      <c r="C1660" s="76"/>
      <c r="D1660" s="69" t="e">
        <f>VLOOKUP($C1659:$C$4969,$C$27:$D$4969,2,0)</f>
        <v>#N/A</v>
      </c>
      <c r="E1660" s="79"/>
      <c r="F1660" s="70" t="e">
        <f>VLOOKUP($E1660:$E$4969,'PLANO DE APLICAÇÃO'!$A$4:$B$1013,2,0)</f>
        <v>#N/A</v>
      </c>
      <c r="G1660" s="71"/>
      <c r="H1660" s="130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73"/>
      <c r="J1660" s="74"/>
      <c r="K1660" s="78"/>
    </row>
    <row r="1661" spans="1:11" s="131" customFormat="1" ht="41.25" customHeight="1" thickBot="1">
      <c r="A1661" s="68"/>
      <c r="B1661" s="77"/>
      <c r="C1661" s="76"/>
      <c r="D1661" s="69" t="e">
        <f>VLOOKUP($C1660:$C$4969,$C$27:$D$4969,2,0)</f>
        <v>#N/A</v>
      </c>
      <c r="E1661" s="79"/>
      <c r="F1661" s="70" t="e">
        <f>VLOOKUP($E1661:$E$4969,'PLANO DE APLICAÇÃO'!$A$4:$B$1013,2,0)</f>
        <v>#N/A</v>
      </c>
      <c r="G1661" s="71"/>
      <c r="H1661" s="130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73"/>
      <c r="J1661" s="74"/>
      <c r="K1661" s="78"/>
    </row>
    <row r="1662" spans="1:11" s="131" customFormat="1" ht="41.25" customHeight="1" thickBot="1">
      <c r="A1662" s="68"/>
      <c r="B1662" s="77"/>
      <c r="C1662" s="76"/>
      <c r="D1662" s="69" t="e">
        <f>VLOOKUP($C1661:$C$4969,$C$27:$D$4969,2,0)</f>
        <v>#N/A</v>
      </c>
      <c r="E1662" s="79"/>
      <c r="F1662" s="70" t="e">
        <f>VLOOKUP($E1662:$E$4969,'PLANO DE APLICAÇÃO'!$A$4:$B$1013,2,0)</f>
        <v>#N/A</v>
      </c>
      <c r="G1662" s="71"/>
      <c r="H1662" s="130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73"/>
      <c r="J1662" s="74"/>
      <c r="K1662" s="78"/>
    </row>
    <row r="1663" spans="1:11" s="131" customFormat="1" ht="41.25" customHeight="1" thickBot="1">
      <c r="A1663" s="68"/>
      <c r="B1663" s="77"/>
      <c r="C1663" s="76"/>
      <c r="D1663" s="69" t="e">
        <f>VLOOKUP($C1662:$C$4969,$C$27:$D$4969,2,0)</f>
        <v>#N/A</v>
      </c>
      <c r="E1663" s="79"/>
      <c r="F1663" s="70" t="e">
        <f>VLOOKUP($E1663:$E$4969,'PLANO DE APLICAÇÃO'!$A$4:$B$1013,2,0)</f>
        <v>#N/A</v>
      </c>
      <c r="G1663" s="71"/>
      <c r="H1663" s="130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73"/>
      <c r="J1663" s="74"/>
      <c r="K1663" s="78"/>
    </row>
    <row r="1664" spans="1:11" s="131" customFormat="1" ht="41.25" customHeight="1" thickBot="1">
      <c r="A1664" s="68"/>
      <c r="B1664" s="77"/>
      <c r="C1664" s="76"/>
      <c r="D1664" s="69" t="e">
        <f>VLOOKUP($C1663:$C$4969,$C$27:$D$4969,2,0)</f>
        <v>#N/A</v>
      </c>
      <c r="E1664" s="79"/>
      <c r="F1664" s="70" t="e">
        <f>VLOOKUP($E1664:$E$4969,'PLANO DE APLICAÇÃO'!$A$4:$B$1013,2,0)</f>
        <v>#N/A</v>
      </c>
      <c r="G1664" s="71"/>
      <c r="H1664" s="130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73"/>
      <c r="J1664" s="74"/>
      <c r="K1664" s="78"/>
    </row>
    <row r="1665" spans="1:11" s="131" customFormat="1" ht="41.25" customHeight="1" thickBot="1">
      <c r="A1665" s="68"/>
      <c r="B1665" s="77"/>
      <c r="C1665" s="76"/>
      <c r="D1665" s="69" t="e">
        <f>VLOOKUP($C1664:$C$4969,$C$27:$D$4969,2,0)</f>
        <v>#N/A</v>
      </c>
      <c r="E1665" s="79"/>
      <c r="F1665" s="70" t="e">
        <f>VLOOKUP($E1665:$E$4969,'PLANO DE APLICAÇÃO'!$A$4:$B$1013,2,0)</f>
        <v>#N/A</v>
      </c>
      <c r="G1665" s="71"/>
      <c r="H1665" s="130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73"/>
      <c r="J1665" s="74"/>
      <c r="K1665" s="78"/>
    </row>
    <row r="1666" spans="1:11" s="131" customFormat="1" ht="41.25" customHeight="1" thickBot="1">
      <c r="A1666" s="68"/>
      <c r="B1666" s="77"/>
      <c r="C1666" s="76"/>
      <c r="D1666" s="69" t="e">
        <f>VLOOKUP($C1665:$C$4969,$C$27:$D$4969,2,0)</f>
        <v>#N/A</v>
      </c>
      <c r="E1666" s="79"/>
      <c r="F1666" s="70" t="e">
        <f>VLOOKUP($E1666:$E$4969,'PLANO DE APLICAÇÃO'!$A$4:$B$1013,2,0)</f>
        <v>#N/A</v>
      </c>
      <c r="G1666" s="71"/>
      <c r="H1666" s="130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73"/>
      <c r="J1666" s="74"/>
      <c r="K1666" s="78"/>
    </row>
    <row r="1667" spans="1:11" s="131" customFormat="1" ht="41.25" customHeight="1" thickBot="1">
      <c r="A1667" s="68"/>
      <c r="B1667" s="77"/>
      <c r="C1667" s="76"/>
      <c r="D1667" s="69" t="e">
        <f>VLOOKUP($C1666:$C$4969,$C$27:$D$4969,2,0)</f>
        <v>#N/A</v>
      </c>
      <c r="E1667" s="79"/>
      <c r="F1667" s="70" t="e">
        <f>VLOOKUP($E1667:$E$4969,'PLANO DE APLICAÇÃO'!$A$4:$B$1013,2,0)</f>
        <v>#N/A</v>
      </c>
      <c r="G1667" s="71"/>
      <c r="H1667" s="130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73"/>
      <c r="J1667" s="74"/>
      <c r="K1667" s="78"/>
    </row>
    <row r="1668" spans="1:11" s="131" customFormat="1" ht="41.25" customHeight="1" thickBot="1">
      <c r="A1668" s="68"/>
      <c r="B1668" s="77"/>
      <c r="C1668" s="76"/>
      <c r="D1668" s="69" t="e">
        <f>VLOOKUP($C1667:$C$4969,$C$27:$D$4969,2,0)</f>
        <v>#N/A</v>
      </c>
      <c r="E1668" s="79"/>
      <c r="F1668" s="70" t="e">
        <f>VLOOKUP($E1668:$E$4969,'PLANO DE APLICAÇÃO'!$A$4:$B$1013,2,0)</f>
        <v>#N/A</v>
      </c>
      <c r="G1668" s="71"/>
      <c r="H1668" s="130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73"/>
      <c r="J1668" s="74"/>
      <c r="K1668" s="78"/>
    </row>
    <row r="1669" spans="1:11" s="131" customFormat="1" ht="41.25" customHeight="1" thickBot="1">
      <c r="A1669" s="68"/>
      <c r="B1669" s="77"/>
      <c r="C1669" s="76"/>
      <c r="D1669" s="69" t="e">
        <f>VLOOKUP($C1668:$C$4969,$C$27:$D$4969,2,0)</f>
        <v>#N/A</v>
      </c>
      <c r="E1669" s="79"/>
      <c r="F1669" s="70" t="e">
        <f>VLOOKUP($E1669:$E$4969,'PLANO DE APLICAÇÃO'!$A$4:$B$1013,2,0)</f>
        <v>#N/A</v>
      </c>
      <c r="G1669" s="71"/>
      <c r="H1669" s="130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73"/>
      <c r="J1669" s="74"/>
      <c r="K1669" s="78"/>
    </row>
    <row r="1670" spans="1:11" s="131" customFormat="1" ht="41.25" customHeight="1" thickBot="1">
      <c r="A1670" s="68"/>
      <c r="B1670" s="77"/>
      <c r="C1670" s="76"/>
      <c r="D1670" s="69" t="e">
        <f>VLOOKUP($C1669:$C$4969,$C$27:$D$4969,2,0)</f>
        <v>#N/A</v>
      </c>
      <c r="E1670" s="79"/>
      <c r="F1670" s="70" t="e">
        <f>VLOOKUP($E1670:$E$4969,'PLANO DE APLICAÇÃO'!$A$4:$B$1013,2,0)</f>
        <v>#N/A</v>
      </c>
      <c r="G1670" s="71"/>
      <c r="H1670" s="130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73"/>
      <c r="J1670" s="74"/>
      <c r="K1670" s="78"/>
    </row>
    <row r="1671" spans="1:11" s="131" customFormat="1" ht="41.25" customHeight="1" thickBot="1">
      <c r="A1671" s="68"/>
      <c r="B1671" s="77"/>
      <c r="C1671" s="76"/>
      <c r="D1671" s="69" t="e">
        <f>VLOOKUP($C1670:$C$4969,$C$27:$D$4969,2,0)</f>
        <v>#N/A</v>
      </c>
      <c r="E1671" s="79"/>
      <c r="F1671" s="70" t="e">
        <f>VLOOKUP($E1671:$E$4969,'PLANO DE APLICAÇÃO'!$A$4:$B$1013,2,0)</f>
        <v>#N/A</v>
      </c>
      <c r="G1671" s="71"/>
      <c r="H1671" s="130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73"/>
      <c r="J1671" s="74"/>
      <c r="K1671" s="78"/>
    </row>
    <row r="1672" spans="1:11" s="131" customFormat="1" ht="41.25" customHeight="1" thickBot="1">
      <c r="A1672" s="68"/>
      <c r="B1672" s="77"/>
      <c r="C1672" s="76"/>
      <c r="D1672" s="69" t="e">
        <f>VLOOKUP($C1671:$C$4969,$C$27:$D$4969,2,0)</f>
        <v>#N/A</v>
      </c>
      <c r="E1672" s="79"/>
      <c r="F1672" s="70" t="e">
        <f>VLOOKUP($E1672:$E$4969,'PLANO DE APLICAÇÃO'!$A$4:$B$1013,2,0)</f>
        <v>#N/A</v>
      </c>
      <c r="G1672" s="71"/>
      <c r="H1672" s="130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73"/>
      <c r="J1672" s="74"/>
      <c r="K1672" s="78"/>
    </row>
    <row r="1673" spans="1:11" s="131" customFormat="1" ht="41.25" customHeight="1" thickBot="1">
      <c r="A1673" s="68"/>
      <c r="B1673" s="77"/>
      <c r="C1673" s="76"/>
      <c r="D1673" s="69" t="e">
        <f>VLOOKUP($C1672:$C$4969,$C$27:$D$4969,2,0)</f>
        <v>#N/A</v>
      </c>
      <c r="E1673" s="79"/>
      <c r="F1673" s="70" t="e">
        <f>VLOOKUP($E1673:$E$4969,'PLANO DE APLICAÇÃO'!$A$4:$B$1013,2,0)</f>
        <v>#N/A</v>
      </c>
      <c r="G1673" s="71"/>
      <c r="H1673" s="130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73"/>
      <c r="J1673" s="74"/>
      <c r="K1673" s="78"/>
    </row>
    <row r="1674" spans="1:11" s="131" customFormat="1" ht="41.25" customHeight="1" thickBot="1">
      <c r="A1674" s="68"/>
      <c r="B1674" s="77"/>
      <c r="C1674" s="76"/>
      <c r="D1674" s="69" t="e">
        <f>VLOOKUP($C1673:$C$4969,$C$27:$D$4969,2,0)</f>
        <v>#N/A</v>
      </c>
      <c r="E1674" s="79"/>
      <c r="F1674" s="70" t="e">
        <f>VLOOKUP($E1674:$E$4969,'PLANO DE APLICAÇÃO'!$A$4:$B$1013,2,0)</f>
        <v>#N/A</v>
      </c>
      <c r="G1674" s="71"/>
      <c r="H1674" s="130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73"/>
      <c r="J1674" s="74"/>
      <c r="K1674" s="78"/>
    </row>
    <row r="1675" spans="1:11" s="131" customFormat="1" ht="41.25" customHeight="1" thickBot="1">
      <c r="A1675" s="68"/>
      <c r="B1675" s="77"/>
      <c r="C1675" s="76"/>
      <c r="D1675" s="69" t="e">
        <f>VLOOKUP($C1674:$C$4969,$C$27:$D$4969,2,0)</f>
        <v>#N/A</v>
      </c>
      <c r="E1675" s="79"/>
      <c r="F1675" s="70" t="e">
        <f>VLOOKUP($E1675:$E$4969,'PLANO DE APLICAÇÃO'!$A$4:$B$1013,2,0)</f>
        <v>#N/A</v>
      </c>
      <c r="G1675" s="71"/>
      <c r="H1675" s="130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73"/>
      <c r="J1675" s="74"/>
      <c r="K1675" s="78"/>
    </row>
    <row r="1676" spans="1:11" s="131" customFormat="1" ht="41.25" customHeight="1" thickBot="1">
      <c r="A1676" s="68"/>
      <c r="B1676" s="77"/>
      <c r="C1676" s="76"/>
      <c r="D1676" s="69" t="e">
        <f>VLOOKUP($C1675:$C$4969,$C$27:$D$4969,2,0)</f>
        <v>#N/A</v>
      </c>
      <c r="E1676" s="79"/>
      <c r="F1676" s="70" t="e">
        <f>VLOOKUP($E1676:$E$4969,'PLANO DE APLICAÇÃO'!$A$4:$B$1013,2,0)</f>
        <v>#N/A</v>
      </c>
      <c r="G1676" s="71"/>
      <c r="H1676" s="130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73"/>
      <c r="J1676" s="74"/>
      <c r="K1676" s="78"/>
    </row>
    <row r="1677" spans="1:11" s="131" customFormat="1" ht="41.25" customHeight="1" thickBot="1">
      <c r="A1677" s="68"/>
      <c r="B1677" s="77"/>
      <c r="C1677" s="76"/>
      <c r="D1677" s="69" t="e">
        <f>VLOOKUP($C1676:$C$4969,$C$27:$D$4969,2,0)</f>
        <v>#N/A</v>
      </c>
      <c r="E1677" s="79"/>
      <c r="F1677" s="70" t="e">
        <f>VLOOKUP($E1677:$E$4969,'PLANO DE APLICAÇÃO'!$A$4:$B$1013,2,0)</f>
        <v>#N/A</v>
      </c>
      <c r="G1677" s="71"/>
      <c r="H1677" s="130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73"/>
      <c r="J1677" s="74"/>
      <c r="K1677" s="78"/>
    </row>
    <row r="1678" spans="1:11" s="131" customFormat="1" ht="41.25" customHeight="1" thickBot="1">
      <c r="A1678" s="68"/>
      <c r="B1678" s="77"/>
      <c r="C1678" s="76"/>
      <c r="D1678" s="69" t="e">
        <f>VLOOKUP($C1677:$C$4969,$C$27:$D$4969,2,0)</f>
        <v>#N/A</v>
      </c>
      <c r="E1678" s="79"/>
      <c r="F1678" s="70" t="e">
        <f>VLOOKUP($E1678:$E$4969,'PLANO DE APLICAÇÃO'!$A$4:$B$1013,2,0)</f>
        <v>#N/A</v>
      </c>
      <c r="G1678" s="71"/>
      <c r="H1678" s="130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73"/>
      <c r="J1678" s="74"/>
      <c r="K1678" s="78"/>
    </row>
    <row r="1679" spans="1:11" s="131" customFormat="1" ht="41.25" customHeight="1" thickBot="1">
      <c r="A1679" s="68"/>
      <c r="B1679" s="77"/>
      <c r="C1679" s="76"/>
      <c r="D1679" s="69" t="e">
        <f>VLOOKUP($C1678:$C$4969,$C$27:$D$4969,2,0)</f>
        <v>#N/A</v>
      </c>
      <c r="E1679" s="79"/>
      <c r="F1679" s="70" t="e">
        <f>VLOOKUP($E1679:$E$4969,'PLANO DE APLICAÇÃO'!$A$4:$B$1013,2,0)</f>
        <v>#N/A</v>
      </c>
      <c r="G1679" s="71"/>
      <c r="H1679" s="130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73"/>
      <c r="J1679" s="74"/>
      <c r="K1679" s="78"/>
    </row>
    <row r="1680" spans="1:11" s="131" customFormat="1" ht="41.25" customHeight="1" thickBot="1">
      <c r="A1680" s="68"/>
      <c r="B1680" s="77"/>
      <c r="C1680" s="76"/>
      <c r="D1680" s="69" t="e">
        <f>VLOOKUP($C1679:$C$4969,$C$27:$D$4969,2,0)</f>
        <v>#N/A</v>
      </c>
      <c r="E1680" s="79"/>
      <c r="F1680" s="70" t="e">
        <f>VLOOKUP($E1680:$E$4969,'PLANO DE APLICAÇÃO'!$A$4:$B$1013,2,0)</f>
        <v>#N/A</v>
      </c>
      <c r="G1680" s="71"/>
      <c r="H1680" s="130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73"/>
      <c r="J1680" s="74"/>
      <c r="K1680" s="78"/>
    </row>
    <row r="1681" spans="1:11" s="131" customFormat="1" ht="41.25" customHeight="1" thickBot="1">
      <c r="A1681" s="68"/>
      <c r="B1681" s="77"/>
      <c r="C1681" s="76"/>
      <c r="D1681" s="69" t="e">
        <f>VLOOKUP($C1680:$C$4969,$C$27:$D$4969,2,0)</f>
        <v>#N/A</v>
      </c>
      <c r="E1681" s="79"/>
      <c r="F1681" s="70" t="e">
        <f>VLOOKUP($E1681:$E$4969,'PLANO DE APLICAÇÃO'!$A$4:$B$1013,2,0)</f>
        <v>#N/A</v>
      </c>
      <c r="G1681" s="71"/>
      <c r="H1681" s="130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73"/>
      <c r="J1681" s="74"/>
      <c r="K1681" s="78"/>
    </row>
    <row r="1682" spans="1:11" s="131" customFormat="1" ht="41.25" customHeight="1" thickBot="1">
      <c r="A1682" s="68"/>
      <c r="B1682" s="77"/>
      <c r="C1682" s="76"/>
      <c r="D1682" s="69" t="e">
        <f>VLOOKUP($C1681:$C$4969,$C$27:$D$4969,2,0)</f>
        <v>#N/A</v>
      </c>
      <c r="E1682" s="79"/>
      <c r="F1682" s="70" t="e">
        <f>VLOOKUP($E1682:$E$4969,'PLANO DE APLICAÇÃO'!$A$4:$B$1013,2,0)</f>
        <v>#N/A</v>
      </c>
      <c r="G1682" s="71"/>
      <c r="H1682" s="130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73"/>
      <c r="J1682" s="74"/>
      <c r="K1682" s="78"/>
    </row>
    <row r="1683" spans="1:11" s="131" customFormat="1" ht="41.25" customHeight="1" thickBot="1">
      <c r="A1683" s="68"/>
      <c r="B1683" s="77"/>
      <c r="C1683" s="76"/>
      <c r="D1683" s="69" t="e">
        <f>VLOOKUP($C1682:$C$4969,$C$27:$D$4969,2,0)</f>
        <v>#N/A</v>
      </c>
      <c r="E1683" s="79"/>
      <c r="F1683" s="70" t="e">
        <f>VLOOKUP($E1683:$E$4969,'PLANO DE APLICAÇÃO'!$A$4:$B$1013,2,0)</f>
        <v>#N/A</v>
      </c>
      <c r="G1683" s="71"/>
      <c r="H1683" s="130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73"/>
      <c r="J1683" s="74"/>
      <c r="K1683" s="78"/>
    </row>
    <row r="1684" spans="1:11" s="131" customFormat="1" ht="41.25" customHeight="1" thickBot="1">
      <c r="A1684" s="68"/>
      <c r="B1684" s="77"/>
      <c r="C1684" s="76"/>
      <c r="D1684" s="69" t="e">
        <f>VLOOKUP($C1683:$C$4969,$C$27:$D$4969,2,0)</f>
        <v>#N/A</v>
      </c>
      <c r="E1684" s="79"/>
      <c r="F1684" s="70" t="e">
        <f>VLOOKUP($E1684:$E$4969,'PLANO DE APLICAÇÃO'!$A$4:$B$1013,2,0)</f>
        <v>#N/A</v>
      </c>
      <c r="G1684" s="71"/>
      <c r="H1684" s="130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73"/>
      <c r="J1684" s="74"/>
      <c r="K1684" s="78"/>
    </row>
    <row r="1685" spans="1:11" s="131" customFormat="1" ht="41.25" customHeight="1" thickBot="1">
      <c r="A1685" s="68"/>
      <c r="B1685" s="77"/>
      <c r="C1685" s="76"/>
      <c r="D1685" s="69" t="e">
        <f>VLOOKUP($C1684:$C$4969,$C$27:$D$4969,2,0)</f>
        <v>#N/A</v>
      </c>
      <c r="E1685" s="79"/>
      <c r="F1685" s="70" t="e">
        <f>VLOOKUP($E1685:$E$4969,'PLANO DE APLICAÇÃO'!$A$4:$B$1013,2,0)</f>
        <v>#N/A</v>
      </c>
      <c r="G1685" s="71"/>
      <c r="H1685" s="130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73"/>
      <c r="J1685" s="74"/>
      <c r="K1685" s="78"/>
    </row>
    <row r="1686" spans="1:11" s="131" customFormat="1" ht="41.25" customHeight="1" thickBot="1">
      <c r="A1686" s="68"/>
      <c r="B1686" s="77"/>
      <c r="C1686" s="76"/>
      <c r="D1686" s="69" t="e">
        <f>VLOOKUP($C1685:$C$4969,$C$27:$D$4969,2,0)</f>
        <v>#N/A</v>
      </c>
      <c r="E1686" s="79"/>
      <c r="F1686" s="70" t="e">
        <f>VLOOKUP($E1686:$E$4969,'PLANO DE APLICAÇÃO'!$A$4:$B$1013,2,0)</f>
        <v>#N/A</v>
      </c>
      <c r="G1686" s="71"/>
      <c r="H1686" s="130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73"/>
      <c r="J1686" s="74"/>
      <c r="K1686" s="78"/>
    </row>
    <row r="1687" spans="1:11" s="131" customFormat="1" ht="41.25" customHeight="1" thickBot="1">
      <c r="A1687" s="68"/>
      <c r="B1687" s="77"/>
      <c r="C1687" s="76"/>
      <c r="D1687" s="69" t="e">
        <f>VLOOKUP($C1686:$C$4969,$C$27:$D$4969,2,0)</f>
        <v>#N/A</v>
      </c>
      <c r="E1687" s="79"/>
      <c r="F1687" s="70" t="e">
        <f>VLOOKUP($E1687:$E$4969,'PLANO DE APLICAÇÃO'!$A$4:$B$1013,2,0)</f>
        <v>#N/A</v>
      </c>
      <c r="G1687" s="71"/>
      <c r="H1687" s="130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73"/>
      <c r="J1687" s="74"/>
      <c r="K1687" s="78"/>
    </row>
    <row r="1688" spans="1:11" s="131" customFormat="1" ht="41.25" customHeight="1" thickBot="1">
      <c r="A1688" s="68"/>
      <c r="B1688" s="77"/>
      <c r="C1688" s="76"/>
      <c r="D1688" s="69" t="e">
        <f>VLOOKUP($C1687:$C$4969,$C$27:$D$4969,2,0)</f>
        <v>#N/A</v>
      </c>
      <c r="E1688" s="79"/>
      <c r="F1688" s="70" t="e">
        <f>VLOOKUP($E1688:$E$4969,'PLANO DE APLICAÇÃO'!$A$4:$B$1013,2,0)</f>
        <v>#N/A</v>
      </c>
      <c r="G1688" s="71"/>
      <c r="H1688" s="130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73"/>
      <c r="J1688" s="74"/>
      <c r="K1688" s="78"/>
    </row>
    <row r="1689" spans="1:11" s="131" customFormat="1" ht="41.25" customHeight="1" thickBot="1">
      <c r="A1689" s="68"/>
      <c r="B1689" s="77"/>
      <c r="C1689" s="76"/>
      <c r="D1689" s="69" t="e">
        <f>VLOOKUP($C1688:$C$4969,$C$27:$D$4969,2,0)</f>
        <v>#N/A</v>
      </c>
      <c r="E1689" s="79"/>
      <c r="F1689" s="70" t="e">
        <f>VLOOKUP($E1689:$E$4969,'PLANO DE APLICAÇÃO'!$A$4:$B$1013,2,0)</f>
        <v>#N/A</v>
      </c>
      <c r="G1689" s="71"/>
      <c r="H1689" s="130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73"/>
      <c r="J1689" s="74"/>
      <c r="K1689" s="78"/>
    </row>
    <row r="1690" spans="1:11" s="131" customFormat="1" ht="41.25" customHeight="1" thickBot="1">
      <c r="A1690" s="68"/>
      <c r="B1690" s="77"/>
      <c r="C1690" s="76"/>
      <c r="D1690" s="69" t="e">
        <f>VLOOKUP($C1689:$C$4969,$C$27:$D$4969,2,0)</f>
        <v>#N/A</v>
      </c>
      <c r="E1690" s="79"/>
      <c r="F1690" s="70" t="e">
        <f>VLOOKUP($E1690:$E$4969,'PLANO DE APLICAÇÃO'!$A$4:$B$1013,2,0)</f>
        <v>#N/A</v>
      </c>
      <c r="G1690" s="71"/>
      <c r="H1690" s="130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73"/>
      <c r="J1690" s="74"/>
      <c r="K1690" s="78"/>
    </row>
    <row r="1691" spans="1:11" s="131" customFormat="1" ht="41.25" customHeight="1" thickBot="1">
      <c r="A1691" s="68"/>
      <c r="B1691" s="77"/>
      <c r="C1691" s="76"/>
      <c r="D1691" s="69" t="e">
        <f>VLOOKUP($C1690:$C$4969,$C$27:$D$4969,2,0)</f>
        <v>#N/A</v>
      </c>
      <c r="E1691" s="79"/>
      <c r="F1691" s="70" t="e">
        <f>VLOOKUP($E1691:$E$4969,'PLANO DE APLICAÇÃO'!$A$4:$B$1013,2,0)</f>
        <v>#N/A</v>
      </c>
      <c r="G1691" s="71"/>
      <c r="H1691" s="130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73"/>
      <c r="J1691" s="74"/>
      <c r="K1691" s="78"/>
    </row>
    <row r="1692" spans="1:11" s="131" customFormat="1" ht="41.25" customHeight="1" thickBot="1">
      <c r="A1692" s="68"/>
      <c r="B1692" s="77"/>
      <c r="C1692" s="76"/>
      <c r="D1692" s="69" t="e">
        <f>VLOOKUP($C1691:$C$4969,$C$27:$D$4969,2,0)</f>
        <v>#N/A</v>
      </c>
      <c r="E1692" s="79"/>
      <c r="F1692" s="70" t="e">
        <f>VLOOKUP($E1692:$E$4969,'PLANO DE APLICAÇÃO'!$A$4:$B$1013,2,0)</f>
        <v>#N/A</v>
      </c>
      <c r="G1692" s="71"/>
      <c r="H1692" s="130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73"/>
      <c r="J1692" s="74"/>
      <c r="K1692" s="78"/>
    </row>
    <row r="1693" spans="1:11" s="131" customFormat="1" ht="41.25" customHeight="1" thickBot="1">
      <c r="A1693" s="68"/>
      <c r="B1693" s="77"/>
      <c r="C1693" s="76"/>
      <c r="D1693" s="69" t="e">
        <f>VLOOKUP($C1692:$C$4969,$C$27:$D$4969,2,0)</f>
        <v>#N/A</v>
      </c>
      <c r="E1693" s="79"/>
      <c r="F1693" s="70" t="e">
        <f>VLOOKUP($E1693:$E$4969,'PLANO DE APLICAÇÃO'!$A$4:$B$1013,2,0)</f>
        <v>#N/A</v>
      </c>
      <c r="G1693" s="71"/>
      <c r="H1693" s="130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73"/>
      <c r="J1693" s="74"/>
      <c r="K1693" s="78"/>
    </row>
    <row r="1694" spans="1:11" s="131" customFormat="1" ht="41.25" customHeight="1" thickBot="1">
      <c r="A1694" s="68"/>
      <c r="B1694" s="77"/>
      <c r="C1694" s="76"/>
      <c r="D1694" s="69" t="e">
        <f>VLOOKUP($C1693:$C$4969,$C$27:$D$4969,2,0)</f>
        <v>#N/A</v>
      </c>
      <c r="E1694" s="79"/>
      <c r="F1694" s="70" t="e">
        <f>VLOOKUP($E1694:$E$4969,'PLANO DE APLICAÇÃO'!$A$4:$B$1013,2,0)</f>
        <v>#N/A</v>
      </c>
      <c r="G1694" s="71"/>
      <c r="H1694" s="130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73"/>
      <c r="J1694" s="74"/>
      <c r="K1694" s="78"/>
    </row>
    <row r="1695" spans="1:11" s="131" customFormat="1" ht="41.25" customHeight="1" thickBot="1">
      <c r="A1695" s="68"/>
      <c r="B1695" s="77"/>
      <c r="C1695" s="76"/>
      <c r="D1695" s="69" t="e">
        <f>VLOOKUP($C1694:$C$4969,$C$27:$D$4969,2,0)</f>
        <v>#N/A</v>
      </c>
      <c r="E1695" s="79"/>
      <c r="F1695" s="70" t="e">
        <f>VLOOKUP($E1695:$E$4969,'PLANO DE APLICAÇÃO'!$A$4:$B$1013,2,0)</f>
        <v>#N/A</v>
      </c>
      <c r="G1695" s="71"/>
      <c r="H1695" s="130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73"/>
      <c r="J1695" s="74"/>
      <c r="K1695" s="78"/>
    </row>
    <row r="1696" spans="1:11" s="131" customFormat="1" ht="41.25" customHeight="1" thickBot="1">
      <c r="A1696" s="68"/>
      <c r="B1696" s="77"/>
      <c r="C1696" s="76"/>
      <c r="D1696" s="69" t="e">
        <f>VLOOKUP($C1695:$C$4969,$C$27:$D$4969,2,0)</f>
        <v>#N/A</v>
      </c>
      <c r="E1696" s="79"/>
      <c r="F1696" s="70" t="e">
        <f>VLOOKUP($E1696:$E$4969,'PLANO DE APLICAÇÃO'!$A$4:$B$1013,2,0)</f>
        <v>#N/A</v>
      </c>
      <c r="G1696" s="71"/>
      <c r="H1696" s="130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73"/>
      <c r="J1696" s="74"/>
      <c r="K1696" s="78"/>
    </row>
    <row r="1697" spans="1:11" s="131" customFormat="1" ht="41.25" customHeight="1" thickBot="1">
      <c r="A1697" s="68"/>
      <c r="B1697" s="77"/>
      <c r="C1697" s="76"/>
      <c r="D1697" s="69" t="e">
        <f>VLOOKUP($C1696:$C$4969,$C$27:$D$4969,2,0)</f>
        <v>#N/A</v>
      </c>
      <c r="E1697" s="79"/>
      <c r="F1697" s="70" t="e">
        <f>VLOOKUP($E1697:$E$4969,'PLANO DE APLICAÇÃO'!$A$4:$B$1013,2,0)</f>
        <v>#N/A</v>
      </c>
      <c r="G1697" s="71"/>
      <c r="H1697" s="130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73"/>
      <c r="J1697" s="74"/>
      <c r="K1697" s="78"/>
    </row>
    <row r="1698" spans="1:11" s="131" customFormat="1" ht="41.25" customHeight="1" thickBot="1">
      <c r="A1698" s="68"/>
      <c r="B1698" s="77"/>
      <c r="C1698" s="76"/>
      <c r="D1698" s="69" t="e">
        <f>VLOOKUP($C1697:$C$4969,$C$27:$D$4969,2,0)</f>
        <v>#N/A</v>
      </c>
      <c r="E1698" s="79"/>
      <c r="F1698" s="70" t="e">
        <f>VLOOKUP($E1698:$E$4969,'PLANO DE APLICAÇÃO'!$A$4:$B$1013,2,0)</f>
        <v>#N/A</v>
      </c>
      <c r="G1698" s="71"/>
      <c r="H1698" s="130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73"/>
      <c r="J1698" s="74"/>
      <c r="K1698" s="78"/>
    </row>
    <row r="1699" spans="1:11" s="131" customFormat="1" ht="41.25" customHeight="1" thickBot="1">
      <c r="A1699" s="68"/>
      <c r="B1699" s="77"/>
      <c r="C1699" s="76"/>
      <c r="D1699" s="69" t="e">
        <f>VLOOKUP($C1698:$C$4969,$C$27:$D$4969,2,0)</f>
        <v>#N/A</v>
      </c>
      <c r="E1699" s="79"/>
      <c r="F1699" s="70" t="e">
        <f>VLOOKUP($E1699:$E$4969,'PLANO DE APLICAÇÃO'!$A$4:$B$1013,2,0)</f>
        <v>#N/A</v>
      </c>
      <c r="G1699" s="71"/>
      <c r="H1699" s="130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73"/>
      <c r="J1699" s="74"/>
      <c r="K1699" s="78"/>
    </row>
    <row r="1700" spans="1:11" s="131" customFormat="1" ht="41.25" customHeight="1" thickBot="1">
      <c r="A1700" s="68"/>
      <c r="B1700" s="77"/>
      <c r="C1700" s="76"/>
      <c r="D1700" s="69" t="e">
        <f>VLOOKUP($C1699:$C$4969,$C$27:$D$4969,2,0)</f>
        <v>#N/A</v>
      </c>
      <c r="E1700" s="79"/>
      <c r="F1700" s="70" t="e">
        <f>VLOOKUP($E1700:$E$4969,'PLANO DE APLICAÇÃO'!$A$4:$B$1013,2,0)</f>
        <v>#N/A</v>
      </c>
      <c r="G1700" s="71"/>
      <c r="H1700" s="130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73"/>
      <c r="J1700" s="74"/>
      <c r="K1700" s="78"/>
    </row>
    <row r="1701" spans="1:11" s="131" customFormat="1" ht="41.25" customHeight="1" thickBot="1">
      <c r="A1701" s="68"/>
      <c r="B1701" s="77"/>
      <c r="C1701" s="76"/>
      <c r="D1701" s="69" t="e">
        <f>VLOOKUP($C1700:$C$4969,$C$27:$D$4969,2,0)</f>
        <v>#N/A</v>
      </c>
      <c r="E1701" s="79"/>
      <c r="F1701" s="70" t="e">
        <f>VLOOKUP($E1701:$E$4969,'PLANO DE APLICAÇÃO'!$A$4:$B$1013,2,0)</f>
        <v>#N/A</v>
      </c>
      <c r="G1701" s="71"/>
      <c r="H1701" s="130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73"/>
      <c r="J1701" s="74"/>
      <c r="K1701" s="78"/>
    </row>
    <row r="1702" spans="1:11" s="131" customFormat="1" ht="41.25" customHeight="1" thickBot="1">
      <c r="A1702" s="68"/>
      <c r="B1702" s="77"/>
      <c r="C1702" s="76"/>
      <c r="D1702" s="69" t="e">
        <f>VLOOKUP($C1701:$C$4969,$C$27:$D$4969,2,0)</f>
        <v>#N/A</v>
      </c>
      <c r="E1702" s="79"/>
      <c r="F1702" s="70" t="e">
        <f>VLOOKUP($E1702:$E$4969,'PLANO DE APLICAÇÃO'!$A$4:$B$1013,2,0)</f>
        <v>#N/A</v>
      </c>
      <c r="G1702" s="71"/>
      <c r="H1702" s="130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73"/>
      <c r="J1702" s="74"/>
      <c r="K1702" s="78"/>
    </row>
    <row r="1703" spans="1:11" s="131" customFormat="1" ht="41.25" customHeight="1" thickBot="1">
      <c r="A1703" s="68"/>
      <c r="B1703" s="77"/>
      <c r="C1703" s="76"/>
      <c r="D1703" s="69" t="e">
        <f>VLOOKUP($C1702:$C$4969,$C$27:$D$4969,2,0)</f>
        <v>#N/A</v>
      </c>
      <c r="E1703" s="79"/>
      <c r="F1703" s="70" t="e">
        <f>VLOOKUP($E1703:$E$4969,'PLANO DE APLICAÇÃO'!$A$4:$B$1013,2,0)</f>
        <v>#N/A</v>
      </c>
      <c r="G1703" s="71"/>
      <c r="H1703" s="130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73"/>
      <c r="J1703" s="74"/>
      <c r="K1703" s="78"/>
    </row>
    <row r="1704" spans="1:11" s="131" customFormat="1" ht="41.25" customHeight="1" thickBot="1">
      <c r="A1704" s="68"/>
      <c r="B1704" s="77"/>
      <c r="C1704" s="76"/>
      <c r="D1704" s="69" t="e">
        <f>VLOOKUP($C1703:$C$4969,$C$27:$D$4969,2,0)</f>
        <v>#N/A</v>
      </c>
      <c r="E1704" s="79"/>
      <c r="F1704" s="70" t="e">
        <f>VLOOKUP($E1704:$E$4969,'PLANO DE APLICAÇÃO'!$A$4:$B$1013,2,0)</f>
        <v>#N/A</v>
      </c>
      <c r="G1704" s="71"/>
      <c r="H1704" s="130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73"/>
      <c r="J1704" s="74"/>
      <c r="K1704" s="78"/>
    </row>
    <row r="1705" spans="1:11" s="131" customFormat="1" ht="41.25" customHeight="1" thickBot="1">
      <c r="A1705" s="68"/>
      <c r="B1705" s="77"/>
      <c r="C1705" s="76"/>
      <c r="D1705" s="69" t="e">
        <f>VLOOKUP($C1704:$C$4969,$C$27:$D$4969,2,0)</f>
        <v>#N/A</v>
      </c>
      <c r="E1705" s="79"/>
      <c r="F1705" s="70" t="e">
        <f>VLOOKUP($E1705:$E$4969,'PLANO DE APLICAÇÃO'!$A$4:$B$1013,2,0)</f>
        <v>#N/A</v>
      </c>
      <c r="G1705" s="71"/>
      <c r="H1705" s="130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73"/>
      <c r="J1705" s="74"/>
      <c r="K1705" s="78"/>
    </row>
    <row r="1706" spans="1:11" s="131" customFormat="1" ht="41.25" customHeight="1" thickBot="1">
      <c r="A1706" s="68"/>
      <c r="B1706" s="77"/>
      <c r="C1706" s="76"/>
      <c r="D1706" s="69" t="e">
        <f>VLOOKUP($C1705:$C$4969,$C$27:$D$4969,2,0)</f>
        <v>#N/A</v>
      </c>
      <c r="E1706" s="79"/>
      <c r="F1706" s="70" t="e">
        <f>VLOOKUP($E1706:$E$4969,'PLANO DE APLICAÇÃO'!$A$4:$B$1013,2,0)</f>
        <v>#N/A</v>
      </c>
      <c r="G1706" s="71"/>
      <c r="H1706" s="130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73"/>
      <c r="J1706" s="74"/>
      <c r="K1706" s="78"/>
    </row>
    <row r="1707" spans="1:11" s="131" customFormat="1" ht="41.25" customHeight="1" thickBot="1">
      <c r="A1707" s="68"/>
      <c r="B1707" s="77"/>
      <c r="C1707" s="76"/>
      <c r="D1707" s="69" t="e">
        <f>VLOOKUP($C1706:$C$4969,$C$27:$D$4969,2,0)</f>
        <v>#N/A</v>
      </c>
      <c r="E1707" s="79"/>
      <c r="F1707" s="70" t="e">
        <f>VLOOKUP($E1707:$E$4969,'PLANO DE APLICAÇÃO'!$A$4:$B$1013,2,0)</f>
        <v>#N/A</v>
      </c>
      <c r="G1707" s="71"/>
      <c r="H1707" s="130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73"/>
      <c r="J1707" s="74"/>
      <c r="K1707" s="78"/>
    </row>
    <row r="1708" spans="1:11" s="131" customFormat="1" ht="41.25" customHeight="1" thickBot="1">
      <c r="A1708" s="68"/>
      <c r="B1708" s="77"/>
      <c r="C1708" s="76"/>
      <c r="D1708" s="69" t="e">
        <f>VLOOKUP($C1707:$C$4969,$C$27:$D$4969,2,0)</f>
        <v>#N/A</v>
      </c>
      <c r="E1708" s="79"/>
      <c r="F1708" s="70" t="e">
        <f>VLOOKUP($E1708:$E$4969,'PLANO DE APLICAÇÃO'!$A$4:$B$1013,2,0)</f>
        <v>#N/A</v>
      </c>
      <c r="G1708" s="71"/>
      <c r="H1708" s="130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73"/>
      <c r="J1708" s="74"/>
      <c r="K1708" s="78"/>
    </row>
    <row r="1709" spans="1:11" s="131" customFormat="1" ht="41.25" customHeight="1" thickBot="1">
      <c r="A1709" s="68"/>
      <c r="B1709" s="77"/>
      <c r="C1709" s="76"/>
      <c r="D1709" s="69" t="e">
        <f>VLOOKUP($C1708:$C$4969,$C$27:$D$4969,2,0)</f>
        <v>#N/A</v>
      </c>
      <c r="E1709" s="79"/>
      <c r="F1709" s="70" t="e">
        <f>VLOOKUP($E1709:$E$4969,'PLANO DE APLICAÇÃO'!$A$4:$B$1013,2,0)</f>
        <v>#N/A</v>
      </c>
      <c r="G1709" s="71"/>
      <c r="H1709" s="130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73"/>
      <c r="J1709" s="74"/>
      <c r="K1709" s="78"/>
    </row>
    <row r="1710" spans="1:11" s="131" customFormat="1" ht="41.25" customHeight="1" thickBot="1">
      <c r="A1710" s="68"/>
      <c r="B1710" s="77"/>
      <c r="C1710" s="76"/>
      <c r="D1710" s="69" t="e">
        <f>VLOOKUP($C1709:$C$4969,$C$27:$D$4969,2,0)</f>
        <v>#N/A</v>
      </c>
      <c r="E1710" s="79"/>
      <c r="F1710" s="70" t="e">
        <f>VLOOKUP($E1710:$E$4969,'PLANO DE APLICAÇÃO'!$A$4:$B$1013,2,0)</f>
        <v>#N/A</v>
      </c>
      <c r="G1710" s="71"/>
      <c r="H1710" s="130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73"/>
      <c r="J1710" s="74"/>
      <c r="K1710" s="78"/>
    </row>
    <row r="1711" spans="1:11" s="131" customFormat="1" ht="41.25" customHeight="1" thickBot="1">
      <c r="A1711" s="68"/>
      <c r="B1711" s="77"/>
      <c r="C1711" s="76"/>
      <c r="D1711" s="69" t="e">
        <f>VLOOKUP($C1710:$C$4969,$C$27:$D$4969,2,0)</f>
        <v>#N/A</v>
      </c>
      <c r="E1711" s="79"/>
      <c r="F1711" s="70" t="e">
        <f>VLOOKUP($E1711:$E$4969,'PLANO DE APLICAÇÃO'!$A$4:$B$1013,2,0)</f>
        <v>#N/A</v>
      </c>
      <c r="G1711" s="71"/>
      <c r="H1711" s="130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73"/>
      <c r="J1711" s="74"/>
      <c r="K1711" s="78"/>
    </row>
    <row r="1712" spans="1:11" s="131" customFormat="1" ht="41.25" customHeight="1" thickBot="1">
      <c r="A1712" s="68"/>
      <c r="B1712" s="77"/>
      <c r="C1712" s="76"/>
      <c r="D1712" s="69" t="e">
        <f>VLOOKUP($C1711:$C$4969,$C$27:$D$4969,2,0)</f>
        <v>#N/A</v>
      </c>
      <c r="E1712" s="79"/>
      <c r="F1712" s="70" t="e">
        <f>VLOOKUP($E1712:$E$4969,'PLANO DE APLICAÇÃO'!$A$4:$B$1013,2,0)</f>
        <v>#N/A</v>
      </c>
      <c r="G1712" s="71"/>
      <c r="H1712" s="130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73"/>
      <c r="J1712" s="74"/>
      <c r="K1712" s="78"/>
    </row>
    <row r="1713" spans="1:11" s="131" customFormat="1" ht="41.25" customHeight="1" thickBot="1">
      <c r="A1713" s="68"/>
      <c r="B1713" s="77"/>
      <c r="C1713" s="76"/>
      <c r="D1713" s="69" t="e">
        <f>VLOOKUP($C1712:$C$4969,$C$27:$D$4969,2,0)</f>
        <v>#N/A</v>
      </c>
      <c r="E1713" s="79"/>
      <c r="F1713" s="70" t="e">
        <f>VLOOKUP($E1713:$E$4969,'PLANO DE APLICAÇÃO'!$A$4:$B$1013,2,0)</f>
        <v>#N/A</v>
      </c>
      <c r="G1713" s="71"/>
      <c r="H1713" s="130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73"/>
      <c r="J1713" s="74"/>
      <c r="K1713" s="78"/>
    </row>
    <row r="1714" spans="1:11" s="131" customFormat="1" ht="41.25" customHeight="1" thickBot="1">
      <c r="A1714" s="68"/>
      <c r="B1714" s="77"/>
      <c r="C1714" s="76"/>
      <c r="D1714" s="69" t="e">
        <f>VLOOKUP($C1713:$C$4969,$C$27:$D$4969,2,0)</f>
        <v>#N/A</v>
      </c>
      <c r="E1714" s="79"/>
      <c r="F1714" s="70" t="e">
        <f>VLOOKUP($E1714:$E$4969,'PLANO DE APLICAÇÃO'!$A$4:$B$1013,2,0)</f>
        <v>#N/A</v>
      </c>
      <c r="G1714" s="71"/>
      <c r="H1714" s="130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73"/>
      <c r="J1714" s="74"/>
      <c r="K1714" s="78"/>
    </row>
    <row r="1715" spans="1:11" s="131" customFormat="1" ht="41.25" customHeight="1" thickBot="1">
      <c r="A1715" s="68"/>
      <c r="B1715" s="77"/>
      <c r="C1715" s="76"/>
      <c r="D1715" s="69" t="e">
        <f>VLOOKUP($C1714:$C$4969,$C$27:$D$4969,2,0)</f>
        <v>#N/A</v>
      </c>
      <c r="E1715" s="79"/>
      <c r="F1715" s="70" t="e">
        <f>VLOOKUP($E1715:$E$4969,'PLANO DE APLICAÇÃO'!$A$4:$B$1013,2,0)</f>
        <v>#N/A</v>
      </c>
      <c r="G1715" s="71"/>
      <c r="H1715" s="130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73"/>
      <c r="J1715" s="74"/>
      <c r="K1715" s="78"/>
    </row>
    <row r="1716" spans="1:11" s="131" customFormat="1" ht="41.25" customHeight="1" thickBot="1">
      <c r="A1716" s="68"/>
      <c r="B1716" s="77"/>
      <c r="C1716" s="76"/>
      <c r="D1716" s="69" t="e">
        <f>VLOOKUP($C1715:$C$4969,$C$27:$D$4969,2,0)</f>
        <v>#N/A</v>
      </c>
      <c r="E1716" s="79"/>
      <c r="F1716" s="70" t="e">
        <f>VLOOKUP($E1716:$E$4969,'PLANO DE APLICAÇÃO'!$A$4:$B$1013,2,0)</f>
        <v>#N/A</v>
      </c>
      <c r="G1716" s="71"/>
      <c r="H1716" s="130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73"/>
      <c r="J1716" s="74"/>
      <c r="K1716" s="78"/>
    </row>
    <row r="1717" spans="1:11" s="131" customFormat="1" ht="41.25" customHeight="1" thickBot="1">
      <c r="A1717" s="68"/>
      <c r="B1717" s="77"/>
      <c r="C1717" s="76"/>
      <c r="D1717" s="69" t="e">
        <f>VLOOKUP($C1716:$C$4969,$C$27:$D$4969,2,0)</f>
        <v>#N/A</v>
      </c>
      <c r="E1717" s="79"/>
      <c r="F1717" s="70" t="e">
        <f>VLOOKUP($E1717:$E$4969,'PLANO DE APLICAÇÃO'!$A$4:$B$1013,2,0)</f>
        <v>#N/A</v>
      </c>
      <c r="G1717" s="71"/>
      <c r="H1717" s="130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73"/>
      <c r="J1717" s="74"/>
      <c r="K1717" s="78"/>
    </row>
    <row r="1718" spans="1:11" s="131" customFormat="1" ht="41.25" customHeight="1" thickBot="1">
      <c r="A1718" s="68"/>
      <c r="B1718" s="77"/>
      <c r="C1718" s="76"/>
      <c r="D1718" s="69" t="e">
        <f>VLOOKUP($C1717:$C$4969,$C$27:$D$4969,2,0)</f>
        <v>#N/A</v>
      </c>
      <c r="E1718" s="79"/>
      <c r="F1718" s="70" t="e">
        <f>VLOOKUP($E1718:$E$4969,'PLANO DE APLICAÇÃO'!$A$4:$B$1013,2,0)</f>
        <v>#N/A</v>
      </c>
      <c r="G1718" s="71"/>
      <c r="H1718" s="130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73"/>
      <c r="J1718" s="74"/>
      <c r="K1718" s="78"/>
    </row>
    <row r="1719" spans="1:11" s="131" customFormat="1" ht="41.25" customHeight="1" thickBot="1">
      <c r="A1719" s="68"/>
      <c r="B1719" s="77"/>
      <c r="C1719" s="76"/>
      <c r="D1719" s="69" t="e">
        <f>VLOOKUP($C1718:$C$4969,$C$27:$D$4969,2,0)</f>
        <v>#N/A</v>
      </c>
      <c r="E1719" s="79"/>
      <c r="F1719" s="70" t="e">
        <f>VLOOKUP($E1719:$E$4969,'PLANO DE APLICAÇÃO'!$A$4:$B$1013,2,0)</f>
        <v>#N/A</v>
      </c>
      <c r="G1719" s="71"/>
      <c r="H1719" s="130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73"/>
      <c r="J1719" s="74"/>
      <c r="K1719" s="78"/>
    </row>
    <row r="1720" spans="1:11" s="131" customFormat="1" ht="41.25" customHeight="1" thickBot="1">
      <c r="A1720" s="68"/>
      <c r="B1720" s="77"/>
      <c r="C1720" s="76"/>
      <c r="D1720" s="69" t="e">
        <f>VLOOKUP($C1719:$C$4969,$C$27:$D$4969,2,0)</f>
        <v>#N/A</v>
      </c>
      <c r="E1720" s="79"/>
      <c r="F1720" s="70" t="e">
        <f>VLOOKUP($E1720:$E$4969,'PLANO DE APLICAÇÃO'!$A$4:$B$1013,2,0)</f>
        <v>#N/A</v>
      </c>
      <c r="G1720" s="71"/>
      <c r="H1720" s="130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73"/>
      <c r="J1720" s="74"/>
      <c r="K1720" s="78"/>
    </row>
    <row r="1721" spans="1:11" s="131" customFormat="1" ht="41.25" customHeight="1" thickBot="1">
      <c r="A1721" s="68"/>
      <c r="B1721" s="77"/>
      <c r="C1721" s="76"/>
      <c r="D1721" s="69" t="e">
        <f>VLOOKUP($C1720:$C$4969,$C$27:$D$4969,2,0)</f>
        <v>#N/A</v>
      </c>
      <c r="E1721" s="79"/>
      <c r="F1721" s="70" t="e">
        <f>VLOOKUP($E1721:$E$4969,'PLANO DE APLICAÇÃO'!$A$4:$B$1013,2,0)</f>
        <v>#N/A</v>
      </c>
      <c r="G1721" s="71"/>
      <c r="H1721" s="130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73"/>
      <c r="J1721" s="74"/>
      <c r="K1721" s="78"/>
    </row>
    <row r="1722" spans="1:11" s="131" customFormat="1" ht="41.25" customHeight="1" thickBot="1">
      <c r="A1722" s="68"/>
      <c r="B1722" s="77"/>
      <c r="C1722" s="76"/>
      <c r="D1722" s="69" t="e">
        <f>VLOOKUP($C1721:$C$4969,$C$27:$D$4969,2,0)</f>
        <v>#N/A</v>
      </c>
      <c r="E1722" s="79"/>
      <c r="F1722" s="70" t="e">
        <f>VLOOKUP($E1722:$E$4969,'PLANO DE APLICAÇÃO'!$A$4:$B$1013,2,0)</f>
        <v>#N/A</v>
      </c>
      <c r="G1722" s="71"/>
      <c r="H1722" s="130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73"/>
      <c r="J1722" s="74"/>
      <c r="K1722" s="78"/>
    </row>
    <row r="1723" spans="1:11" s="131" customFormat="1" ht="41.25" customHeight="1" thickBot="1">
      <c r="A1723" s="68"/>
      <c r="B1723" s="77"/>
      <c r="C1723" s="76"/>
      <c r="D1723" s="69" t="e">
        <f>VLOOKUP($C1722:$C$4969,$C$27:$D$4969,2,0)</f>
        <v>#N/A</v>
      </c>
      <c r="E1723" s="79"/>
      <c r="F1723" s="70" t="e">
        <f>VLOOKUP($E1723:$E$4969,'PLANO DE APLICAÇÃO'!$A$4:$B$1013,2,0)</f>
        <v>#N/A</v>
      </c>
      <c r="G1723" s="71"/>
      <c r="H1723" s="130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73"/>
      <c r="J1723" s="74"/>
      <c r="K1723" s="78"/>
    </row>
    <row r="1724" spans="1:11" s="131" customFormat="1" ht="41.25" customHeight="1" thickBot="1">
      <c r="A1724" s="68"/>
      <c r="B1724" s="77"/>
      <c r="C1724" s="76"/>
      <c r="D1724" s="69" t="e">
        <f>VLOOKUP($C1723:$C$4969,$C$27:$D$4969,2,0)</f>
        <v>#N/A</v>
      </c>
      <c r="E1724" s="79"/>
      <c r="F1724" s="70" t="e">
        <f>VLOOKUP($E1724:$E$4969,'PLANO DE APLICAÇÃO'!$A$4:$B$1013,2,0)</f>
        <v>#N/A</v>
      </c>
      <c r="G1724" s="71"/>
      <c r="H1724" s="130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73"/>
      <c r="J1724" s="74"/>
      <c r="K1724" s="78"/>
    </row>
    <row r="1725" spans="1:11" s="131" customFormat="1" ht="41.25" customHeight="1" thickBot="1">
      <c r="A1725" s="68"/>
      <c r="B1725" s="77"/>
      <c r="C1725" s="76"/>
      <c r="D1725" s="69" t="e">
        <f>VLOOKUP($C1724:$C$4969,$C$27:$D$4969,2,0)</f>
        <v>#N/A</v>
      </c>
      <c r="E1725" s="79"/>
      <c r="F1725" s="70" t="e">
        <f>VLOOKUP($E1725:$E$4969,'PLANO DE APLICAÇÃO'!$A$4:$B$1013,2,0)</f>
        <v>#N/A</v>
      </c>
      <c r="G1725" s="71"/>
      <c r="H1725" s="130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73"/>
      <c r="J1725" s="74"/>
      <c r="K1725" s="78"/>
    </row>
    <row r="1726" spans="1:11" s="131" customFormat="1" ht="41.25" customHeight="1" thickBot="1">
      <c r="A1726" s="68"/>
      <c r="B1726" s="77"/>
      <c r="C1726" s="76"/>
      <c r="D1726" s="69" t="e">
        <f>VLOOKUP($C1725:$C$4969,$C$27:$D$4969,2,0)</f>
        <v>#N/A</v>
      </c>
      <c r="E1726" s="79"/>
      <c r="F1726" s="70" t="e">
        <f>VLOOKUP($E1726:$E$4969,'PLANO DE APLICAÇÃO'!$A$4:$B$1013,2,0)</f>
        <v>#N/A</v>
      </c>
      <c r="G1726" s="71"/>
      <c r="H1726" s="130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73"/>
      <c r="J1726" s="74"/>
      <c r="K1726" s="78"/>
    </row>
    <row r="1727" spans="1:11" s="131" customFormat="1" ht="41.25" customHeight="1" thickBot="1">
      <c r="A1727" s="68"/>
      <c r="B1727" s="77"/>
      <c r="C1727" s="76"/>
      <c r="D1727" s="69" t="e">
        <f>VLOOKUP($C1726:$C$4969,$C$27:$D$4969,2,0)</f>
        <v>#N/A</v>
      </c>
      <c r="E1727" s="79"/>
      <c r="F1727" s="70" t="e">
        <f>VLOOKUP($E1727:$E$4969,'PLANO DE APLICAÇÃO'!$A$4:$B$1013,2,0)</f>
        <v>#N/A</v>
      </c>
      <c r="G1727" s="71"/>
      <c r="H1727" s="130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73"/>
      <c r="J1727" s="74"/>
      <c r="K1727" s="78"/>
    </row>
    <row r="1728" spans="1:11" s="131" customFormat="1" ht="41.25" customHeight="1" thickBot="1">
      <c r="A1728" s="68"/>
      <c r="B1728" s="77"/>
      <c r="C1728" s="76"/>
      <c r="D1728" s="69" t="e">
        <f>VLOOKUP($C1727:$C$4969,$C$27:$D$4969,2,0)</f>
        <v>#N/A</v>
      </c>
      <c r="E1728" s="79"/>
      <c r="F1728" s="70" t="e">
        <f>VLOOKUP($E1728:$E$4969,'PLANO DE APLICAÇÃO'!$A$4:$B$1013,2,0)</f>
        <v>#N/A</v>
      </c>
      <c r="G1728" s="71"/>
      <c r="H1728" s="130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73"/>
      <c r="J1728" s="74"/>
      <c r="K1728" s="78"/>
    </row>
    <row r="1729" spans="1:11" s="131" customFormat="1" ht="41.25" customHeight="1" thickBot="1">
      <c r="A1729" s="68"/>
      <c r="B1729" s="77"/>
      <c r="C1729" s="76"/>
      <c r="D1729" s="69" t="e">
        <f>VLOOKUP($C1728:$C$4969,$C$27:$D$4969,2,0)</f>
        <v>#N/A</v>
      </c>
      <c r="E1729" s="79"/>
      <c r="F1729" s="70" t="e">
        <f>VLOOKUP($E1729:$E$4969,'PLANO DE APLICAÇÃO'!$A$4:$B$1013,2,0)</f>
        <v>#N/A</v>
      </c>
      <c r="G1729" s="71"/>
      <c r="H1729" s="130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73"/>
      <c r="J1729" s="74"/>
      <c r="K1729" s="78"/>
    </row>
    <row r="1730" spans="1:11" s="131" customFormat="1" ht="41.25" customHeight="1" thickBot="1">
      <c r="A1730" s="68"/>
      <c r="B1730" s="77"/>
      <c r="C1730" s="76"/>
      <c r="D1730" s="69" t="e">
        <f>VLOOKUP($C1729:$C$4969,$C$27:$D$4969,2,0)</f>
        <v>#N/A</v>
      </c>
      <c r="E1730" s="79"/>
      <c r="F1730" s="70" t="e">
        <f>VLOOKUP($E1730:$E$4969,'PLANO DE APLICAÇÃO'!$A$4:$B$1013,2,0)</f>
        <v>#N/A</v>
      </c>
      <c r="G1730" s="71"/>
      <c r="H1730" s="130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73"/>
      <c r="J1730" s="74"/>
      <c r="K1730" s="78"/>
    </row>
    <row r="1731" spans="1:11" s="131" customFormat="1" ht="41.25" customHeight="1" thickBot="1">
      <c r="A1731" s="68"/>
      <c r="B1731" s="77"/>
      <c r="C1731" s="76"/>
      <c r="D1731" s="69" t="e">
        <f>VLOOKUP($C1730:$C$4969,$C$27:$D$4969,2,0)</f>
        <v>#N/A</v>
      </c>
      <c r="E1731" s="79"/>
      <c r="F1731" s="70" t="e">
        <f>VLOOKUP($E1731:$E$4969,'PLANO DE APLICAÇÃO'!$A$4:$B$1013,2,0)</f>
        <v>#N/A</v>
      </c>
      <c r="G1731" s="71"/>
      <c r="H1731" s="130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73"/>
      <c r="J1731" s="74"/>
      <c r="K1731" s="78"/>
    </row>
    <row r="1732" spans="1:11" s="131" customFormat="1" ht="41.25" customHeight="1" thickBot="1">
      <c r="A1732" s="68"/>
      <c r="B1732" s="77"/>
      <c r="C1732" s="76"/>
      <c r="D1732" s="69" t="e">
        <f>VLOOKUP($C1731:$C$4969,$C$27:$D$4969,2,0)</f>
        <v>#N/A</v>
      </c>
      <c r="E1732" s="79"/>
      <c r="F1732" s="70" t="e">
        <f>VLOOKUP($E1732:$E$4969,'PLANO DE APLICAÇÃO'!$A$4:$B$1013,2,0)</f>
        <v>#N/A</v>
      </c>
      <c r="G1732" s="71"/>
      <c r="H1732" s="130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73"/>
      <c r="J1732" s="74"/>
      <c r="K1732" s="78"/>
    </row>
    <row r="1733" spans="1:11" s="131" customFormat="1" ht="41.25" customHeight="1" thickBot="1">
      <c r="A1733" s="68"/>
      <c r="B1733" s="77"/>
      <c r="C1733" s="76"/>
      <c r="D1733" s="69" t="e">
        <f>VLOOKUP($C1732:$C$4969,$C$27:$D$4969,2,0)</f>
        <v>#N/A</v>
      </c>
      <c r="E1733" s="79"/>
      <c r="F1733" s="70" t="e">
        <f>VLOOKUP($E1733:$E$4969,'PLANO DE APLICAÇÃO'!$A$4:$B$1013,2,0)</f>
        <v>#N/A</v>
      </c>
      <c r="G1733" s="71"/>
      <c r="H1733" s="130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73"/>
      <c r="J1733" s="74"/>
      <c r="K1733" s="78"/>
    </row>
    <row r="1734" spans="1:11" s="131" customFormat="1" ht="41.25" customHeight="1" thickBot="1">
      <c r="A1734" s="68"/>
      <c r="B1734" s="77"/>
      <c r="C1734" s="76"/>
      <c r="D1734" s="69" t="e">
        <f>VLOOKUP($C1733:$C$4969,$C$27:$D$4969,2,0)</f>
        <v>#N/A</v>
      </c>
      <c r="E1734" s="79"/>
      <c r="F1734" s="70" t="e">
        <f>VLOOKUP($E1734:$E$4969,'PLANO DE APLICAÇÃO'!$A$4:$B$1013,2,0)</f>
        <v>#N/A</v>
      </c>
      <c r="G1734" s="71"/>
      <c r="H1734" s="130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73"/>
      <c r="J1734" s="74"/>
      <c r="K1734" s="78"/>
    </row>
    <row r="1735" spans="1:11" s="131" customFormat="1" ht="41.25" customHeight="1" thickBot="1">
      <c r="A1735" s="68"/>
      <c r="B1735" s="77"/>
      <c r="C1735" s="76"/>
      <c r="D1735" s="69" t="e">
        <f>VLOOKUP($C1734:$C$4969,$C$27:$D$4969,2,0)</f>
        <v>#N/A</v>
      </c>
      <c r="E1735" s="79"/>
      <c r="F1735" s="70" t="e">
        <f>VLOOKUP($E1735:$E$4969,'PLANO DE APLICAÇÃO'!$A$4:$B$1013,2,0)</f>
        <v>#N/A</v>
      </c>
      <c r="G1735" s="71"/>
      <c r="H1735" s="130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73"/>
      <c r="J1735" s="74"/>
      <c r="K1735" s="78"/>
    </row>
    <row r="1736" spans="1:11" s="131" customFormat="1" ht="41.25" customHeight="1" thickBot="1">
      <c r="A1736" s="68"/>
      <c r="B1736" s="77"/>
      <c r="C1736" s="76"/>
      <c r="D1736" s="69" t="e">
        <f>VLOOKUP($C1735:$C$4969,$C$27:$D$4969,2,0)</f>
        <v>#N/A</v>
      </c>
      <c r="E1736" s="79"/>
      <c r="F1736" s="70" t="e">
        <f>VLOOKUP($E1736:$E$4969,'PLANO DE APLICAÇÃO'!$A$4:$B$1013,2,0)</f>
        <v>#N/A</v>
      </c>
      <c r="G1736" s="71"/>
      <c r="H1736" s="130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73"/>
      <c r="J1736" s="74"/>
      <c r="K1736" s="78"/>
    </row>
    <row r="1737" spans="1:11" s="131" customFormat="1" ht="41.25" customHeight="1" thickBot="1">
      <c r="A1737" s="68"/>
      <c r="B1737" s="77"/>
      <c r="C1737" s="76"/>
      <c r="D1737" s="69" t="e">
        <f>VLOOKUP($C1736:$C$4969,$C$27:$D$4969,2,0)</f>
        <v>#N/A</v>
      </c>
      <c r="E1737" s="79"/>
      <c r="F1737" s="70" t="e">
        <f>VLOOKUP($E1737:$E$4969,'PLANO DE APLICAÇÃO'!$A$4:$B$1013,2,0)</f>
        <v>#N/A</v>
      </c>
      <c r="G1737" s="71"/>
      <c r="H1737" s="130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73"/>
      <c r="J1737" s="74"/>
      <c r="K1737" s="78"/>
    </row>
    <row r="1738" spans="1:11" s="131" customFormat="1" ht="41.25" customHeight="1" thickBot="1">
      <c r="A1738" s="68"/>
      <c r="B1738" s="77"/>
      <c r="C1738" s="76"/>
      <c r="D1738" s="69" t="e">
        <f>VLOOKUP($C1737:$C$4969,$C$27:$D$4969,2,0)</f>
        <v>#N/A</v>
      </c>
      <c r="E1738" s="79"/>
      <c r="F1738" s="70" t="e">
        <f>VLOOKUP($E1738:$E$4969,'PLANO DE APLICAÇÃO'!$A$4:$B$1013,2,0)</f>
        <v>#N/A</v>
      </c>
      <c r="G1738" s="71"/>
      <c r="H1738" s="130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73"/>
      <c r="J1738" s="74"/>
      <c r="K1738" s="78"/>
    </row>
    <row r="1739" spans="1:11" s="131" customFormat="1" ht="41.25" customHeight="1" thickBot="1">
      <c r="A1739" s="68"/>
      <c r="B1739" s="77"/>
      <c r="C1739" s="76"/>
      <c r="D1739" s="69" t="e">
        <f>VLOOKUP($C1738:$C$4969,$C$27:$D$4969,2,0)</f>
        <v>#N/A</v>
      </c>
      <c r="E1739" s="79"/>
      <c r="F1739" s="70" t="e">
        <f>VLOOKUP($E1739:$E$4969,'PLANO DE APLICAÇÃO'!$A$4:$B$1013,2,0)</f>
        <v>#N/A</v>
      </c>
      <c r="G1739" s="71"/>
      <c r="H1739" s="130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73"/>
      <c r="J1739" s="74"/>
      <c r="K1739" s="78"/>
    </row>
    <row r="1740" spans="1:11" s="131" customFormat="1" ht="41.25" customHeight="1" thickBot="1">
      <c r="A1740" s="68"/>
      <c r="B1740" s="77"/>
      <c r="C1740" s="76"/>
      <c r="D1740" s="69" t="e">
        <f>VLOOKUP($C1739:$C$4969,$C$27:$D$4969,2,0)</f>
        <v>#N/A</v>
      </c>
      <c r="E1740" s="79"/>
      <c r="F1740" s="70" t="e">
        <f>VLOOKUP($E1740:$E$4969,'PLANO DE APLICAÇÃO'!$A$4:$B$1013,2,0)</f>
        <v>#N/A</v>
      </c>
      <c r="G1740" s="71"/>
      <c r="H1740" s="130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73"/>
      <c r="J1740" s="74"/>
      <c r="K1740" s="78"/>
    </row>
    <row r="1741" spans="1:11" s="131" customFormat="1" ht="41.25" customHeight="1" thickBot="1">
      <c r="A1741" s="68"/>
      <c r="B1741" s="77"/>
      <c r="C1741" s="76"/>
      <c r="D1741" s="69" t="e">
        <f>VLOOKUP($C1740:$C$4969,$C$27:$D$4969,2,0)</f>
        <v>#N/A</v>
      </c>
      <c r="E1741" s="79"/>
      <c r="F1741" s="70" t="e">
        <f>VLOOKUP($E1741:$E$4969,'PLANO DE APLICAÇÃO'!$A$4:$B$1013,2,0)</f>
        <v>#N/A</v>
      </c>
      <c r="G1741" s="71"/>
      <c r="H1741" s="130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73"/>
      <c r="J1741" s="74"/>
      <c r="K1741" s="78"/>
    </row>
    <row r="1742" spans="1:11" s="131" customFormat="1" ht="41.25" customHeight="1" thickBot="1">
      <c r="A1742" s="68"/>
      <c r="B1742" s="77"/>
      <c r="C1742" s="76"/>
      <c r="D1742" s="69" t="e">
        <f>VLOOKUP($C1741:$C$4969,$C$27:$D$4969,2,0)</f>
        <v>#N/A</v>
      </c>
      <c r="E1742" s="79"/>
      <c r="F1742" s="70" t="e">
        <f>VLOOKUP($E1742:$E$4969,'PLANO DE APLICAÇÃO'!$A$4:$B$1013,2,0)</f>
        <v>#N/A</v>
      </c>
      <c r="G1742" s="71"/>
      <c r="H1742" s="130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73"/>
      <c r="J1742" s="74"/>
      <c r="K1742" s="78"/>
    </row>
    <row r="1743" spans="1:11" s="131" customFormat="1" ht="41.25" customHeight="1" thickBot="1">
      <c r="A1743" s="68"/>
      <c r="B1743" s="77"/>
      <c r="C1743" s="76"/>
      <c r="D1743" s="69" t="e">
        <f>VLOOKUP($C1742:$C$4969,$C$27:$D$4969,2,0)</f>
        <v>#N/A</v>
      </c>
      <c r="E1743" s="79"/>
      <c r="F1743" s="70" t="e">
        <f>VLOOKUP($E1743:$E$4969,'PLANO DE APLICAÇÃO'!$A$4:$B$1013,2,0)</f>
        <v>#N/A</v>
      </c>
      <c r="G1743" s="71"/>
      <c r="H1743" s="130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73"/>
      <c r="J1743" s="74"/>
      <c r="K1743" s="78"/>
    </row>
    <row r="1744" spans="1:11" s="131" customFormat="1" ht="41.25" customHeight="1" thickBot="1">
      <c r="A1744" s="68"/>
      <c r="B1744" s="77"/>
      <c r="C1744" s="76"/>
      <c r="D1744" s="69" t="e">
        <f>VLOOKUP($C1743:$C$4969,$C$27:$D$4969,2,0)</f>
        <v>#N/A</v>
      </c>
      <c r="E1744" s="79"/>
      <c r="F1744" s="70" t="e">
        <f>VLOOKUP($E1744:$E$4969,'PLANO DE APLICAÇÃO'!$A$4:$B$1013,2,0)</f>
        <v>#N/A</v>
      </c>
      <c r="G1744" s="71"/>
      <c r="H1744" s="130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73"/>
      <c r="J1744" s="74"/>
      <c r="K1744" s="78"/>
    </row>
    <row r="1745" spans="1:11" s="131" customFormat="1" ht="41.25" customHeight="1" thickBot="1">
      <c r="A1745" s="68"/>
      <c r="B1745" s="77"/>
      <c r="C1745" s="76"/>
      <c r="D1745" s="69" t="e">
        <f>VLOOKUP($C1744:$C$4969,$C$27:$D$4969,2,0)</f>
        <v>#N/A</v>
      </c>
      <c r="E1745" s="79"/>
      <c r="F1745" s="70" t="e">
        <f>VLOOKUP($E1745:$E$4969,'PLANO DE APLICAÇÃO'!$A$4:$B$1013,2,0)</f>
        <v>#N/A</v>
      </c>
      <c r="G1745" s="71"/>
      <c r="H1745" s="130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73"/>
      <c r="J1745" s="74"/>
      <c r="K1745" s="78"/>
    </row>
    <row r="1746" spans="1:11" s="131" customFormat="1" ht="41.25" customHeight="1" thickBot="1">
      <c r="A1746" s="68"/>
      <c r="B1746" s="77"/>
      <c r="C1746" s="76"/>
      <c r="D1746" s="69" t="e">
        <f>VLOOKUP($C1745:$C$4969,$C$27:$D$4969,2,0)</f>
        <v>#N/A</v>
      </c>
      <c r="E1746" s="79"/>
      <c r="F1746" s="70" t="e">
        <f>VLOOKUP($E1746:$E$4969,'PLANO DE APLICAÇÃO'!$A$4:$B$1013,2,0)</f>
        <v>#N/A</v>
      </c>
      <c r="G1746" s="71"/>
      <c r="H1746" s="130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73"/>
      <c r="J1746" s="74"/>
      <c r="K1746" s="78"/>
    </row>
    <row r="1747" spans="1:11" s="131" customFormat="1" ht="41.25" customHeight="1" thickBot="1">
      <c r="A1747" s="68"/>
      <c r="B1747" s="77"/>
      <c r="C1747" s="76"/>
      <c r="D1747" s="69" t="e">
        <f>VLOOKUP($C1746:$C$4969,$C$27:$D$4969,2,0)</f>
        <v>#N/A</v>
      </c>
      <c r="E1747" s="79"/>
      <c r="F1747" s="70" t="e">
        <f>VLOOKUP($E1747:$E$4969,'PLANO DE APLICAÇÃO'!$A$4:$B$1013,2,0)</f>
        <v>#N/A</v>
      </c>
      <c r="G1747" s="71"/>
      <c r="H1747" s="130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73"/>
      <c r="J1747" s="74"/>
      <c r="K1747" s="78"/>
    </row>
    <row r="1748" spans="1:11" s="131" customFormat="1" ht="41.25" customHeight="1" thickBot="1">
      <c r="A1748" s="68"/>
      <c r="B1748" s="77"/>
      <c r="C1748" s="76"/>
      <c r="D1748" s="69" t="e">
        <f>VLOOKUP($C1747:$C$4969,$C$27:$D$4969,2,0)</f>
        <v>#N/A</v>
      </c>
      <c r="E1748" s="79"/>
      <c r="F1748" s="70" t="e">
        <f>VLOOKUP($E1748:$E$4969,'PLANO DE APLICAÇÃO'!$A$4:$B$1013,2,0)</f>
        <v>#N/A</v>
      </c>
      <c r="G1748" s="71"/>
      <c r="H1748" s="130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73"/>
      <c r="J1748" s="74"/>
      <c r="K1748" s="78"/>
    </row>
    <row r="1749" spans="1:11" s="131" customFormat="1" ht="41.25" customHeight="1" thickBot="1">
      <c r="A1749" s="68"/>
      <c r="B1749" s="77"/>
      <c r="C1749" s="76"/>
      <c r="D1749" s="69" t="e">
        <f>VLOOKUP($C1748:$C$4969,$C$27:$D$4969,2,0)</f>
        <v>#N/A</v>
      </c>
      <c r="E1749" s="79"/>
      <c r="F1749" s="70" t="e">
        <f>VLOOKUP($E1749:$E$4969,'PLANO DE APLICAÇÃO'!$A$4:$B$1013,2,0)</f>
        <v>#N/A</v>
      </c>
      <c r="G1749" s="71"/>
      <c r="H1749" s="130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73"/>
      <c r="J1749" s="74"/>
      <c r="K1749" s="78"/>
    </row>
    <row r="1750" spans="1:11" s="131" customFormat="1" ht="41.25" customHeight="1" thickBot="1">
      <c r="A1750" s="68"/>
      <c r="B1750" s="77"/>
      <c r="C1750" s="76"/>
      <c r="D1750" s="69" t="e">
        <f>VLOOKUP($C1749:$C$4969,$C$27:$D$4969,2,0)</f>
        <v>#N/A</v>
      </c>
      <c r="E1750" s="79"/>
      <c r="F1750" s="70" t="e">
        <f>VLOOKUP($E1750:$E$4969,'PLANO DE APLICAÇÃO'!$A$4:$B$1013,2,0)</f>
        <v>#N/A</v>
      </c>
      <c r="G1750" s="71"/>
      <c r="H1750" s="130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73"/>
      <c r="J1750" s="74"/>
      <c r="K1750" s="78"/>
    </row>
    <row r="1751" spans="1:11" s="131" customFormat="1" ht="41.25" customHeight="1" thickBot="1">
      <c r="A1751" s="68"/>
      <c r="B1751" s="77"/>
      <c r="C1751" s="76"/>
      <c r="D1751" s="69" t="e">
        <f>VLOOKUP($C1750:$C$4969,$C$27:$D$4969,2,0)</f>
        <v>#N/A</v>
      </c>
      <c r="E1751" s="79"/>
      <c r="F1751" s="70" t="e">
        <f>VLOOKUP($E1751:$E$4969,'PLANO DE APLICAÇÃO'!$A$4:$B$1013,2,0)</f>
        <v>#N/A</v>
      </c>
      <c r="G1751" s="71"/>
      <c r="H1751" s="130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73"/>
      <c r="J1751" s="74"/>
      <c r="K1751" s="78"/>
    </row>
    <row r="1752" spans="1:11" s="131" customFormat="1" ht="41.25" customHeight="1" thickBot="1">
      <c r="A1752" s="68"/>
      <c r="B1752" s="77"/>
      <c r="C1752" s="76"/>
      <c r="D1752" s="69" t="e">
        <f>VLOOKUP($C1751:$C$4969,$C$27:$D$4969,2,0)</f>
        <v>#N/A</v>
      </c>
      <c r="E1752" s="79"/>
      <c r="F1752" s="70" t="e">
        <f>VLOOKUP($E1752:$E$4969,'PLANO DE APLICAÇÃO'!$A$4:$B$1013,2,0)</f>
        <v>#N/A</v>
      </c>
      <c r="G1752" s="71"/>
      <c r="H1752" s="130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73"/>
      <c r="J1752" s="74"/>
      <c r="K1752" s="78"/>
    </row>
    <row r="1753" spans="1:11" s="131" customFormat="1" ht="41.25" customHeight="1" thickBot="1">
      <c r="A1753" s="68"/>
      <c r="B1753" s="77"/>
      <c r="C1753" s="76"/>
      <c r="D1753" s="69" t="e">
        <f>VLOOKUP($C1752:$C$4969,$C$27:$D$4969,2,0)</f>
        <v>#N/A</v>
      </c>
      <c r="E1753" s="79"/>
      <c r="F1753" s="70" t="e">
        <f>VLOOKUP($E1753:$E$4969,'PLANO DE APLICAÇÃO'!$A$4:$B$1013,2,0)</f>
        <v>#N/A</v>
      </c>
      <c r="G1753" s="71"/>
      <c r="H1753" s="130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73"/>
      <c r="J1753" s="74"/>
      <c r="K1753" s="78"/>
    </row>
    <row r="1754" spans="1:11" s="131" customFormat="1" ht="41.25" customHeight="1" thickBot="1">
      <c r="A1754" s="68"/>
      <c r="B1754" s="77"/>
      <c r="C1754" s="76"/>
      <c r="D1754" s="69" t="e">
        <f>VLOOKUP($C1753:$C$4969,$C$27:$D$4969,2,0)</f>
        <v>#N/A</v>
      </c>
      <c r="E1754" s="79"/>
      <c r="F1754" s="70" t="e">
        <f>VLOOKUP($E1754:$E$4969,'PLANO DE APLICAÇÃO'!$A$4:$B$1013,2,0)</f>
        <v>#N/A</v>
      </c>
      <c r="G1754" s="71"/>
      <c r="H1754" s="130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73"/>
      <c r="J1754" s="74"/>
      <c r="K1754" s="78"/>
    </row>
    <row r="1755" spans="1:11" s="131" customFormat="1" ht="41.25" customHeight="1" thickBot="1">
      <c r="A1755" s="68"/>
      <c r="B1755" s="77"/>
      <c r="C1755" s="76"/>
      <c r="D1755" s="69" t="e">
        <f>VLOOKUP($C1754:$C$4969,$C$27:$D$4969,2,0)</f>
        <v>#N/A</v>
      </c>
      <c r="E1755" s="79"/>
      <c r="F1755" s="70" t="e">
        <f>VLOOKUP($E1755:$E$4969,'PLANO DE APLICAÇÃO'!$A$4:$B$1013,2,0)</f>
        <v>#N/A</v>
      </c>
      <c r="G1755" s="71"/>
      <c r="H1755" s="130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73"/>
      <c r="J1755" s="74"/>
      <c r="K1755" s="78"/>
    </row>
    <row r="1756" spans="1:11" s="131" customFormat="1" ht="41.25" customHeight="1" thickBot="1">
      <c r="A1756" s="68"/>
      <c r="B1756" s="77"/>
      <c r="C1756" s="76"/>
      <c r="D1756" s="69" t="e">
        <f>VLOOKUP($C1755:$C$4969,$C$27:$D$4969,2,0)</f>
        <v>#N/A</v>
      </c>
      <c r="E1756" s="79"/>
      <c r="F1756" s="70" t="e">
        <f>VLOOKUP($E1756:$E$4969,'PLANO DE APLICAÇÃO'!$A$4:$B$1013,2,0)</f>
        <v>#N/A</v>
      </c>
      <c r="G1756" s="71"/>
      <c r="H1756" s="130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73"/>
      <c r="J1756" s="74"/>
      <c r="K1756" s="78"/>
    </row>
    <row r="1757" spans="1:11" s="131" customFormat="1" ht="41.25" customHeight="1" thickBot="1">
      <c r="A1757" s="68"/>
      <c r="B1757" s="77"/>
      <c r="C1757" s="76"/>
      <c r="D1757" s="69" t="e">
        <f>VLOOKUP($C1756:$C$4969,$C$27:$D$4969,2,0)</f>
        <v>#N/A</v>
      </c>
      <c r="E1757" s="79"/>
      <c r="F1757" s="70" t="e">
        <f>VLOOKUP($E1757:$E$4969,'PLANO DE APLICAÇÃO'!$A$4:$B$1013,2,0)</f>
        <v>#N/A</v>
      </c>
      <c r="G1757" s="71"/>
      <c r="H1757" s="130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73"/>
      <c r="J1757" s="74"/>
      <c r="K1757" s="78"/>
    </row>
    <row r="1758" spans="1:11" s="131" customFormat="1" ht="41.25" customHeight="1" thickBot="1">
      <c r="A1758" s="68"/>
      <c r="B1758" s="77"/>
      <c r="C1758" s="76"/>
      <c r="D1758" s="69" t="e">
        <f>VLOOKUP($C1757:$C$4969,$C$27:$D$4969,2,0)</f>
        <v>#N/A</v>
      </c>
      <c r="E1758" s="79"/>
      <c r="F1758" s="70" t="e">
        <f>VLOOKUP($E1758:$E$4969,'PLANO DE APLICAÇÃO'!$A$4:$B$1013,2,0)</f>
        <v>#N/A</v>
      </c>
      <c r="G1758" s="71"/>
      <c r="H1758" s="130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73"/>
      <c r="J1758" s="74"/>
      <c r="K1758" s="78"/>
    </row>
    <row r="1759" spans="1:11" s="131" customFormat="1" ht="41.25" customHeight="1" thickBot="1">
      <c r="A1759" s="68"/>
      <c r="B1759" s="77"/>
      <c r="C1759" s="76"/>
      <c r="D1759" s="69" t="e">
        <f>VLOOKUP($C1758:$C$4969,$C$27:$D$4969,2,0)</f>
        <v>#N/A</v>
      </c>
      <c r="E1759" s="79"/>
      <c r="F1759" s="70" t="e">
        <f>VLOOKUP($E1759:$E$4969,'PLANO DE APLICAÇÃO'!$A$4:$B$1013,2,0)</f>
        <v>#N/A</v>
      </c>
      <c r="G1759" s="71"/>
      <c r="H1759" s="130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73"/>
      <c r="J1759" s="74"/>
      <c r="K1759" s="78"/>
    </row>
    <row r="1760" spans="1:11" s="131" customFormat="1" ht="41.25" customHeight="1" thickBot="1">
      <c r="A1760" s="68"/>
      <c r="B1760" s="77"/>
      <c r="C1760" s="76"/>
      <c r="D1760" s="69" t="e">
        <f>VLOOKUP($C1759:$C$4969,$C$27:$D$4969,2,0)</f>
        <v>#N/A</v>
      </c>
      <c r="E1760" s="79"/>
      <c r="F1760" s="70" t="e">
        <f>VLOOKUP($E1760:$E$4969,'PLANO DE APLICAÇÃO'!$A$4:$B$1013,2,0)</f>
        <v>#N/A</v>
      </c>
      <c r="G1760" s="71"/>
      <c r="H1760" s="130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73"/>
      <c r="J1760" s="74"/>
      <c r="K1760" s="78"/>
    </row>
    <row r="1761" spans="1:11" s="131" customFormat="1" ht="41.25" customHeight="1" thickBot="1">
      <c r="A1761" s="68"/>
      <c r="B1761" s="77"/>
      <c r="C1761" s="76"/>
      <c r="D1761" s="69" t="e">
        <f>VLOOKUP($C1760:$C$4969,$C$27:$D$4969,2,0)</f>
        <v>#N/A</v>
      </c>
      <c r="E1761" s="79"/>
      <c r="F1761" s="70" t="e">
        <f>VLOOKUP($E1761:$E$4969,'PLANO DE APLICAÇÃO'!$A$4:$B$1013,2,0)</f>
        <v>#N/A</v>
      </c>
      <c r="G1761" s="71"/>
      <c r="H1761" s="130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73"/>
      <c r="J1761" s="74"/>
      <c r="K1761" s="78"/>
    </row>
    <row r="1762" spans="1:11" s="131" customFormat="1" ht="41.25" customHeight="1" thickBot="1">
      <c r="A1762" s="68"/>
      <c r="B1762" s="77"/>
      <c r="C1762" s="76"/>
      <c r="D1762" s="69" t="e">
        <f>VLOOKUP($C1761:$C$4969,$C$27:$D$4969,2,0)</f>
        <v>#N/A</v>
      </c>
      <c r="E1762" s="79"/>
      <c r="F1762" s="70" t="e">
        <f>VLOOKUP($E1762:$E$4969,'PLANO DE APLICAÇÃO'!$A$4:$B$1013,2,0)</f>
        <v>#N/A</v>
      </c>
      <c r="G1762" s="71"/>
      <c r="H1762" s="130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73"/>
      <c r="J1762" s="74"/>
      <c r="K1762" s="78"/>
    </row>
    <row r="1763" spans="1:11" s="131" customFormat="1" ht="41.25" customHeight="1" thickBot="1">
      <c r="A1763" s="68"/>
      <c r="B1763" s="77"/>
      <c r="C1763" s="76"/>
      <c r="D1763" s="69" t="e">
        <f>VLOOKUP($C1762:$C$4969,$C$27:$D$4969,2,0)</f>
        <v>#N/A</v>
      </c>
      <c r="E1763" s="79"/>
      <c r="F1763" s="70" t="e">
        <f>VLOOKUP($E1763:$E$4969,'PLANO DE APLICAÇÃO'!$A$4:$B$1013,2,0)</f>
        <v>#N/A</v>
      </c>
      <c r="G1763" s="71"/>
      <c r="H1763" s="130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73"/>
      <c r="J1763" s="74"/>
      <c r="K1763" s="78"/>
    </row>
    <row r="1764" spans="1:11" s="131" customFormat="1" ht="41.25" customHeight="1" thickBot="1">
      <c r="A1764" s="68"/>
      <c r="B1764" s="77"/>
      <c r="C1764" s="76"/>
      <c r="D1764" s="69" t="e">
        <f>VLOOKUP($C1763:$C$4969,$C$27:$D$4969,2,0)</f>
        <v>#N/A</v>
      </c>
      <c r="E1764" s="79"/>
      <c r="F1764" s="70" t="e">
        <f>VLOOKUP($E1764:$E$4969,'PLANO DE APLICAÇÃO'!$A$4:$B$1013,2,0)</f>
        <v>#N/A</v>
      </c>
      <c r="G1764" s="71"/>
      <c r="H1764" s="130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73"/>
      <c r="J1764" s="74"/>
      <c r="K1764" s="78"/>
    </row>
    <row r="1765" spans="1:11" s="131" customFormat="1" ht="41.25" customHeight="1" thickBot="1">
      <c r="A1765" s="68"/>
      <c r="B1765" s="77"/>
      <c r="C1765" s="76"/>
      <c r="D1765" s="69" t="e">
        <f>VLOOKUP($C1764:$C$4969,$C$27:$D$4969,2,0)</f>
        <v>#N/A</v>
      </c>
      <c r="E1765" s="79"/>
      <c r="F1765" s="70" t="e">
        <f>VLOOKUP($E1765:$E$4969,'PLANO DE APLICAÇÃO'!$A$4:$B$1013,2,0)</f>
        <v>#N/A</v>
      </c>
      <c r="G1765" s="71"/>
      <c r="H1765" s="130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73"/>
      <c r="J1765" s="74"/>
      <c r="K1765" s="78"/>
    </row>
    <row r="1766" spans="1:11" s="131" customFormat="1" ht="41.25" customHeight="1" thickBot="1">
      <c r="A1766" s="68"/>
      <c r="B1766" s="77"/>
      <c r="C1766" s="76"/>
      <c r="D1766" s="69" t="e">
        <f>VLOOKUP($C1765:$C$4969,$C$27:$D$4969,2,0)</f>
        <v>#N/A</v>
      </c>
      <c r="E1766" s="79"/>
      <c r="F1766" s="70" t="e">
        <f>VLOOKUP($E1766:$E$4969,'PLANO DE APLICAÇÃO'!$A$4:$B$1013,2,0)</f>
        <v>#N/A</v>
      </c>
      <c r="G1766" s="71"/>
      <c r="H1766" s="130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73"/>
      <c r="J1766" s="74"/>
      <c r="K1766" s="78"/>
    </row>
    <row r="1767" spans="1:11" s="131" customFormat="1" ht="41.25" customHeight="1" thickBot="1">
      <c r="A1767" s="68"/>
      <c r="B1767" s="77"/>
      <c r="C1767" s="76"/>
      <c r="D1767" s="69" t="e">
        <f>VLOOKUP($C1766:$C$4969,$C$27:$D$4969,2,0)</f>
        <v>#N/A</v>
      </c>
      <c r="E1767" s="79"/>
      <c r="F1767" s="70" t="e">
        <f>VLOOKUP($E1767:$E$4969,'PLANO DE APLICAÇÃO'!$A$4:$B$1013,2,0)</f>
        <v>#N/A</v>
      </c>
      <c r="G1767" s="71"/>
      <c r="H1767" s="130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73"/>
      <c r="J1767" s="74"/>
      <c r="K1767" s="78"/>
    </row>
    <row r="1768" spans="1:11" s="131" customFormat="1" ht="41.25" customHeight="1" thickBot="1">
      <c r="A1768" s="68"/>
      <c r="B1768" s="77"/>
      <c r="C1768" s="76"/>
      <c r="D1768" s="69" t="e">
        <f>VLOOKUP($C1767:$C$4969,$C$27:$D$4969,2,0)</f>
        <v>#N/A</v>
      </c>
      <c r="E1768" s="79"/>
      <c r="F1768" s="70" t="e">
        <f>VLOOKUP($E1768:$E$4969,'PLANO DE APLICAÇÃO'!$A$4:$B$1013,2,0)</f>
        <v>#N/A</v>
      </c>
      <c r="G1768" s="71"/>
      <c r="H1768" s="130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73"/>
      <c r="J1768" s="74"/>
      <c r="K1768" s="78"/>
    </row>
    <row r="1769" spans="1:11" s="131" customFormat="1" ht="41.25" customHeight="1" thickBot="1">
      <c r="A1769" s="68"/>
      <c r="B1769" s="77"/>
      <c r="C1769" s="76"/>
      <c r="D1769" s="69" t="e">
        <f>VLOOKUP($C1768:$C$4969,$C$27:$D$4969,2,0)</f>
        <v>#N/A</v>
      </c>
      <c r="E1769" s="79"/>
      <c r="F1769" s="70" t="e">
        <f>VLOOKUP($E1769:$E$4969,'PLANO DE APLICAÇÃO'!$A$4:$B$1013,2,0)</f>
        <v>#N/A</v>
      </c>
      <c r="G1769" s="71"/>
      <c r="H1769" s="130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73"/>
      <c r="J1769" s="74"/>
      <c r="K1769" s="78"/>
    </row>
    <row r="1770" spans="1:11" s="131" customFormat="1" ht="41.25" customHeight="1" thickBot="1">
      <c r="A1770" s="68"/>
      <c r="B1770" s="77"/>
      <c r="C1770" s="76"/>
      <c r="D1770" s="69" t="e">
        <f>VLOOKUP($C1769:$C$4969,$C$27:$D$4969,2,0)</f>
        <v>#N/A</v>
      </c>
      <c r="E1770" s="79"/>
      <c r="F1770" s="70" t="e">
        <f>VLOOKUP($E1770:$E$4969,'PLANO DE APLICAÇÃO'!$A$4:$B$1013,2,0)</f>
        <v>#N/A</v>
      </c>
      <c r="G1770" s="71"/>
      <c r="H1770" s="130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73"/>
      <c r="J1770" s="74"/>
      <c r="K1770" s="78"/>
    </row>
    <row r="1771" spans="1:11" s="131" customFormat="1" ht="41.25" customHeight="1" thickBot="1">
      <c r="A1771" s="68"/>
      <c r="B1771" s="77"/>
      <c r="C1771" s="76"/>
      <c r="D1771" s="69" t="e">
        <f>VLOOKUP($C1770:$C$4969,$C$27:$D$4969,2,0)</f>
        <v>#N/A</v>
      </c>
      <c r="E1771" s="79"/>
      <c r="F1771" s="70" t="e">
        <f>VLOOKUP($E1771:$E$4969,'PLANO DE APLICAÇÃO'!$A$4:$B$1013,2,0)</f>
        <v>#N/A</v>
      </c>
      <c r="G1771" s="71"/>
      <c r="H1771" s="130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73"/>
      <c r="J1771" s="74"/>
      <c r="K1771" s="78"/>
    </row>
    <row r="1772" spans="1:11" s="131" customFormat="1" ht="41.25" customHeight="1" thickBot="1">
      <c r="A1772" s="68"/>
      <c r="B1772" s="77"/>
      <c r="C1772" s="76"/>
      <c r="D1772" s="69" t="e">
        <f>VLOOKUP($C1771:$C$4969,$C$27:$D$4969,2,0)</f>
        <v>#N/A</v>
      </c>
      <c r="E1772" s="79"/>
      <c r="F1772" s="70" t="e">
        <f>VLOOKUP($E1772:$E$4969,'PLANO DE APLICAÇÃO'!$A$4:$B$1013,2,0)</f>
        <v>#N/A</v>
      </c>
      <c r="G1772" s="71"/>
      <c r="H1772" s="130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73"/>
      <c r="J1772" s="74"/>
      <c r="K1772" s="78"/>
    </row>
    <row r="1773" spans="1:11" s="131" customFormat="1" ht="41.25" customHeight="1" thickBot="1">
      <c r="A1773" s="68"/>
      <c r="B1773" s="77"/>
      <c r="C1773" s="76"/>
      <c r="D1773" s="69" t="e">
        <f>VLOOKUP($C1772:$C$4969,$C$27:$D$4969,2,0)</f>
        <v>#N/A</v>
      </c>
      <c r="E1773" s="79"/>
      <c r="F1773" s="70" t="e">
        <f>VLOOKUP($E1773:$E$4969,'PLANO DE APLICAÇÃO'!$A$4:$B$1013,2,0)</f>
        <v>#N/A</v>
      </c>
      <c r="G1773" s="71"/>
      <c r="H1773" s="130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73"/>
      <c r="J1773" s="74"/>
      <c r="K1773" s="78"/>
    </row>
    <row r="1774" spans="1:11" s="131" customFormat="1" ht="41.25" customHeight="1" thickBot="1">
      <c r="A1774" s="68"/>
      <c r="B1774" s="77"/>
      <c r="C1774" s="76"/>
      <c r="D1774" s="69" t="e">
        <f>VLOOKUP($C1773:$C$4969,$C$27:$D$4969,2,0)</f>
        <v>#N/A</v>
      </c>
      <c r="E1774" s="79"/>
      <c r="F1774" s="70" t="e">
        <f>VLOOKUP($E1774:$E$4969,'PLANO DE APLICAÇÃO'!$A$4:$B$1013,2,0)</f>
        <v>#N/A</v>
      </c>
      <c r="G1774" s="71"/>
      <c r="H1774" s="130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73"/>
      <c r="J1774" s="74"/>
      <c r="K1774" s="78"/>
    </row>
    <row r="1775" spans="1:11" s="131" customFormat="1" ht="41.25" customHeight="1" thickBot="1">
      <c r="A1775" s="68"/>
      <c r="B1775" s="77"/>
      <c r="C1775" s="76"/>
      <c r="D1775" s="69" t="e">
        <f>VLOOKUP($C1774:$C$4969,$C$27:$D$4969,2,0)</f>
        <v>#N/A</v>
      </c>
      <c r="E1775" s="79"/>
      <c r="F1775" s="70" t="e">
        <f>VLOOKUP($E1775:$E$4969,'PLANO DE APLICAÇÃO'!$A$4:$B$1013,2,0)</f>
        <v>#N/A</v>
      </c>
      <c r="G1775" s="71"/>
      <c r="H1775" s="130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73"/>
      <c r="J1775" s="74"/>
      <c r="K1775" s="78"/>
    </row>
    <row r="1776" spans="1:11" s="131" customFormat="1" ht="41.25" customHeight="1" thickBot="1">
      <c r="A1776" s="68"/>
      <c r="B1776" s="77"/>
      <c r="C1776" s="76"/>
      <c r="D1776" s="69" t="e">
        <f>VLOOKUP($C1775:$C$4969,$C$27:$D$4969,2,0)</f>
        <v>#N/A</v>
      </c>
      <c r="E1776" s="79"/>
      <c r="F1776" s="70" t="e">
        <f>VLOOKUP($E1776:$E$4969,'PLANO DE APLICAÇÃO'!$A$4:$B$1013,2,0)</f>
        <v>#N/A</v>
      </c>
      <c r="G1776" s="71"/>
      <c r="H1776" s="130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73"/>
      <c r="J1776" s="74"/>
      <c r="K1776" s="78"/>
    </row>
    <row r="1777" spans="1:11" s="131" customFormat="1" ht="41.25" customHeight="1" thickBot="1">
      <c r="A1777" s="68"/>
      <c r="B1777" s="77"/>
      <c r="C1777" s="76"/>
      <c r="D1777" s="69" t="e">
        <f>VLOOKUP($C1776:$C$4969,$C$27:$D$4969,2,0)</f>
        <v>#N/A</v>
      </c>
      <c r="E1777" s="79"/>
      <c r="F1777" s="70" t="e">
        <f>VLOOKUP($E1777:$E$4969,'PLANO DE APLICAÇÃO'!$A$4:$B$1013,2,0)</f>
        <v>#N/A</v>
      </c>
      <c r="G1777" s="71"/>
      <c r="H1777" s="130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73"/>
      <c r="J1777" s="74"/>
      <c r="K1777" s="78"/>
    </row>
    <row r="1778" spans="1:11" s="131" customFormat="1" ht="41.25" customHeight="1" thickBot="1">
      <c r="A1778" s="68"/>
      <c r="B1778" s="77"/>
      <c r="C1778" s="76"/>
      <c r="D1778" s="69" t="e">
        <f>VLOOKUP($C1777:$C$4969,$C$27:$D$4969,2,0)</f>
        <v>#N/A</v>
      </c>
      <c r="E1778" s="79"/>
      <c r="F1778" s="70" t="e">
        <f>VLOOKUP($E1778:$E$4969,'PLANO DE APLICAÇÃO'!$A$4:$B$1013,2,0)</f>
        <v>#N/A</v>
      </c>
      <c r="G1778" s="71"/>
      <c r="H1778" s="130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73"/>
      <c r="J1778" s="74"/>
      <c r="K1778" s="78"/>
    </row>
    <row r="1779" spans="1:11" s="131" customFormat="1" ht="41.25" customHeight="1" thickBot="1">
      <c r="A1779" s="68"/>
      <c r="B1779" s="77"/>
      <c r="C1779" s="76"/>
      <c r="D1779" s="69" t="e">
        <f>VLOOKUP($C1778:$C$4969,$C$27:$D$4969,2,0)</f>
        <v>#N/A</v>
      </c>
      <c r="E1779" s="79"/>
      <c r="F1779" s="70" t="e">
        <f>VLOOKUP($E1779:$E$4969,'PLANO DE APLICAÇÃO'!$A$4:$B$1013,2,0)</f>
        <v>#N/A</v>
      </c>
      <c r="G1779" s="71"/>
      <c r="H1779" s="130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73"/>
      <c r="J1779" s="74"/>
      <c r="K1779" s="78"/>
    </row>
    <row r="1780" spans="1:11" s="131" customFormat="1" ht="41.25" customHeight="1" thickBot="1">
      <c r="A1780" s="68"/>
      <c r="B1780" s="77"/>
      <c r="C1780" s="76"/>
      <c r="D1780" s="69" t="e">
        <f>VLOOKUP($C1779:$C$4969,$C$27:$D$4969,2,0)</f>
        <v>#N/A</v>
      </c>
      <c r="E1780" s="79"/>
      <c r="F1780" s="70" t="e">
        <f>VLOOKUP($E1780:$E$4969,'PLANO DE APLICAÇÃO'!$A$4:$B$1013,2,0)</f>
        <v>#N/A</v>
      </c>
      <c r="G1780" s="71"/>
      <c r="H1780" s="130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73"/>
      <c r="J1780" s="74"/>
      <c r="K1780" s="78"/>
    </row>
    <row r="1781" spans="1:11" s="131" customFormat="1" ht="41.25" customHeight="1" thickBot="1">
      <c r="A1781" s="68"/>
      <c r="B1781" s="77"/>
      <c r="C1781" s="76"/>
      <c r="D1781" s="69" t="e">
        <f>VLOOKUP($C1780:$C$4969,$C$27:$D$4969,2,0)</f>
        <v>#N/A</v>
      </c>
      <c r="E1781" s="79"/>
      <c r="F1781" s="70" t="e">
        <f>VLOOKUP($E1781:$E$4969,'PLANO DE APLICAÇÃO'!$A$4:$B$1013,2,0)</f>
        <v>#N/A</v>
      </c>
      <c r="G1781" s="71"/>
      <c r="H1781" s="130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73"/>
      <c r="J1781" s="74"/>
      <c r="K1781" s="78"/>
    </row>
    <row r="1782" spans="1:11" s="131" customFormat="1" ht="41.25" customHeight="1" thickBot="1">
      <c r="A1782" s="68"/>
      <c r="B1782" s="77"/>
      <c r="C1782" s="76"/>
      <c r="D1782" s="69" t="e">
        <f>VLOOKUP($C1781:$C$4969,$C$27:$D$4969,2,0)</f>
        <v>#N/A</v>
      </c>
      <c r="E1782" s="79"/>
      <c r="F1782" s="70" t="e">
        <f>VLOOKUP($E1782:$E$4969,'PLANO DE APLICAÇÃO'!$A$4:$B$1013,2,0)</f>
        <v>#N/A</v>
      </c>
      <c r="G1782" s="71"/>
      <c r="H1782" s="130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73"/>
      <c r="J1782" s="74"/>
      <c r="K1782" s="78"/>
    </row>
    <row r="1783" spans="1:11" s="131" customFormat="1" ht="41.25" customHeight="1" thickBot="1">
      <c r="A1783" s="68"/>
      <c r="B1783" s="77"/>
      <c r="C1783" s="76"/>
      <c r="D1783" s="69" t="e">
        <f>VLOOKUP($C1782:$C$4969,$C$27:$D$4969,2,0)</f>
        <v>#N/A</v>
      </c>
      <c r="E1783" s="79"/>
      <c r="F1783" s="70" t="e">
        <f>VLOOKUP($E1783:$E$4969,'PLANO DE APLICAÇÃO'!$A$4:$B$1013,2,0)</f>
        <v>#N/A</v>
      </c>
      <c r="G1783" s="71"/>
      <c r="H1783" s="130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73"/>
      <c r="J1783" s="74"/>
      <c r="K1783" s="78"/>
    </row>
    <row r="1784" spans="1:11" s="131" customFormat="1" ht="41.25" customHeight="1" thickBot="1">
      <c r="A1784" s="68"/>
      <c r="B1784" s="77"/>
      <c r="C1784" s="76"/>
      <c r="D1784" s="69" t="e">
        <f>VLOOKUP($C1783:$C$4969,$C$27:$D$4969,2,0)</f>
        <v>#N/A</v>
      </c>
      <c r="E1784" s="79"/>
      <c r="F1784" s="70" t="e">
        <f>VLOOKUP($E1784:$E$4969,'PLANO DE APLICAÇÃO'!$A$4:$B$1013,2,0)</f>
        <v>#N/A</v>
      </c>
      <c r="G1784" s="71"/>
      <c r="H1784" s="130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73"/>
      <c r="J1784" s="74"/>
      <c r="K1784" s="78"/>
    </row>
    <row r="1785" spans="1:11" s="131" customFormat="1" ht="41.25" customHeight="1" thickBot="1">
      <c r="A1785" s="68"/>
      <c r="B1785" s="77"/>
      <c r="C1785" s="76"/>
      <c r="D1785" s="69" t="e">
        <f>VLOOKUP($C1784:$C$4969,$C$27:$D$4969,2,0)</f>
        <v>#N/A</v>
      </c>
      <c r="E1785" s="79"/>
      <c r="F1785" s="70" t="e">
        <f>VLOOKUP($E1785:$E$4969,'PLANO DE APLICAÇÃO'!$A$4:$B$1013,2,0)</f>
        <v>#N/A</v>
      </c>
      <c r="G1785" s="71"/>
      <c r="H1785" s="130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73"/>
      <c r="J1785" s="74"/>
      <c r="K1785" s="78"/>
    </row>
    <row r="1786" spans="1:11" s="131" customFormat="1" ht="41.25" customHeight="1" thickBot="1">
      <c r="A1786" s="68"/>
      <c r="B1786" s="77"/>
      <c r="C1786" s="76"/>
      <c r="D1786" s="69" t="e">
        <f>VLOOKUP($C1785:$C$4969,$C$27:$D$4969,2,0)</f>
        <v>#N/A</v>
      </c>
      <c r="E1786" s="79"/>
      <c r="F1786" s="70" t="e">
        <f>VLOOKUP($E1786:$E$4969,'PLANO DE APLICAÇÃO'!$A$4:$B$1013,2,0)</f>
        <v>#N/A</v>
      </c>
      <c r="G1786" s="71"/>
      <c r="H1786" s="130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73"/>
      <c r="J1786" s="74"/>
      <c r="K1786" s="78"/>
    </row>
    <row r="1787" spans="1:11" s="131" customFormat="1" ht="41.25" customHeight="1" thickBot="1">
      <c r="A1787" s="68"/>
      <c r="B1787" s="77"/>
      <c r="C1787" s="76"/>
      <c r="D1787" s="69" t="e">
        <f>VLOOKUP($C1786:$C$4969,$C$27:$D$4969,2,0)</f>
        <v>#N/A</v>
      </c>
      <c r="E1787" s="79"/>
      <c r="F1787" s="70" t="e">
        <f>VLOOKUP($E1787:$E$4969,'PLANO DE APLICAÇÃO'!$A$4:$B$1013,2,0)</f>
        <v>#N/A</v>
      </c>
      <c r="G1787" s="71"/>
      <c r="H1787" s="130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73"/>
      <c r="J1787" s="74"/>
      <c r="K1787" s="78"/>
    </row>
    <row r="1788" spans="1:11" s="131" customFormat="1" ht="41.25" customHeight="1" thickBot="1">
      <c r="A1788" s="68"/>
      <c r="B1788" s="77"/>
      <c r="C1788" s="76"/>
      <c r="D1788" s="69" t="e">
        <f>VLOOKUP($C1787:$C$4969,$C$27:$D$4969,2,0)</f>
        <v>#N/A</v>
      </c>
      <c r="E1788" s="79"/>
      <c r="F1788" s="70" t="e">
        <f>VLOOKUP($E1788:$E$4969,'PLANO DE APLICAÇÃO'!$A$4:$B$1013,2,0)</f>
        <v>#N/A</v>
      </c>
      <c r="G1788" s="71"/>
      <c r="H1788" s="130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73"/>
      <c r="J1788" s="74"/>
      <c r="K1788" s="78"/>
    </row>
    <row r="1789" spans="1:11" s="131" customFormat="1" ht="41.25" customHeight="1" thickBot="1">
      <c r="A1789" s="68"/>
      <c r="B1789" s="77"/>
      <c r="C1789" s="76"/>
      <c r="D1789" s="69" t="e">
        <f>VLOOKUP($C1788:$C$4969,$C$27:$D$4969,2,0)</f>
        <v>#N/A</v>
      </c>
      <c r="E1789" s="79"/>
      <c r="F1789" s="70" t="e">
        <f>VLOOKUP($E1789:$E$4969,'PLANO DE APLICAÇÃO'!$A$4:$B$1013,2,0)</f>
        <v>#N/A</v>
      </c>
      <c r="G1789" s="71"/>
      <c r="H1789" s="130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73"/>
      <c r="J1789" s="74"/>
      <c r="K1789" s="78"/>
    </row>
    <row r="1790" spans="1:11" s="131" customFormat="1" ht="41.25" customHeight="1" thickBot="1">
      <c r="A1790" s="68"/>
      <c r="B1790" s="77"/>
      <c r="C1790" s="76"/>
      <c r="D1790" s="69" t="e">
        <f>VLOOKUP($C1789:$C$4969,$C$27:$D$4969,2,0)</f>
        <v>#N/A</v>
      </c>
      <c r="E1790" s="79"/>
      <c r="F1790" s="70" t="e">
        <f>VLOOKUP($E1790:$E$4969,'PLANO DE APLICAÇÃO'!$A$4:$B$1013,2,0)</f>
        <v>#N/A</v>
      </c>
      <c r="G1790" s="71"/>
      <c r="H1790" s="130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73"/>
      <c r="J1790" s="74"/>
      <c r="K1790" s="78"/>
    </row>
    <row r="1791" spans="1:11" s="131" customFormat="1" ht="41.25" customHeight="1" thickBot="1">
      <c r="A1791" s="68"/>
      <c r="B1791" s="77"/>
      <c r="C1791" s="76"/>
      <c r="D1791" s="69" t="e">
        <f>VLOOKUP($C1790:$C$4969,$C$27:$D$4969,2,0)</f>
        <v>#N/A</v>
      </c>
      <c r="E1791" s="79"/>
      <c r="F1791" s="70" t="e">
        <f>VLOOKUP($E1791:$E$4969,'PLANO DE APLICAÇÃO'!$A$4:$B$1013,2,0)</f>
        <v>#N/A</v>
      </c>
      <c r="G1791" s="71"/>
      <c r="H1791" s="130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73"/>
      <c r="J1791" s="74"/>
      <c r="K1791" s="78"/>
    </row>
    <row r="1792" spans="1:11" s="131" customFormat="1" ht="41.25" customHeight="1" thickBot="1">
      <c r="A1792" s="68"/>
      <c r="B1792" s="77"/>
      <c r="C1792" s="76"/>
      <c r="D1792" s="69" t="e">
        <f>VLOOKUP($C1791:$C$4969,$C$27:$D$4969,2,0)</f>
        <v>#N/A</v>
      </c>
      <c r="E1792" s="79"/>
      <c r="F1792" s="70" t="e">
        <f>VLOOKUP($E1792:$E$4969,'PLANO DE APLICAÇÃO'!$A$4:$B$1013,2,0)</f>
        <v>#N/A</v>
      </c>
      <c r="G1792" s="71"/>
      <c r="H1792" s="130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73"/>
      <c r="J1792" s="74"/>
      <c r="K1792" s="78"/>
    </row>
    <row r="1793" spans="1:11" s="131" customFormat="1" ht="41.25" customHeight="1" thickBot="1">
      <c r="A1793" s="68"/>
      <c r="B1793" s="77"/>
      <c r="C1793" s="76"/>
      <c r="D1793" s="69" t="e">
        <f>VLOOKUP($C1792:$C$4969,$C$27:$D$4969,2,0)</f>
        <v>#N/A</v>
      </c>
      <c r="E1793" s="79"/>
      <c r="F1793" s="70" t="e">
        <f>VLOOKUP($E1793:$E$4969,'PLANO DE APLICAÇÃO'!$A$4:$B$1013,2,0)</f>
        <v>#N/A</v>
      </c>
      <c r="G1793" s="71"/>
      <c r="H1793" s="130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73"/>
      <c r="J1793" s="74"/>
      <c r="K1793" s="78"/>
    </row>
    <row r="1794" spans="1:11" s="131" customFormat="1" ht="41.25" customHeight="1" thickBot="1">
      <c r="A1794" s="68"/>
      <c r="B1794" s="77"/>
      <c r="C1794" s="76"/>
      <c r="D1794" s="69" t="e">
        <f>VLOOKUP($C1793:$C$4969,$C$27:$D$4969,2,0)</f>
        <v>#N/A</v>
      </c>
      <c r="E1794" s="79"/>
      <c r="F1794" s="70" t="e">
        <f>VLOOKUP($E1794:$E$4969,'PLANO DE APLICAÇÃO'!$A$4:$B$1013,2,0)</f>
        <v>#N/A</v>
      </c>
      <c r="G1794" s="71"/>
      <c r="H1794" s="130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73"/>
      <c r="J1794" s="74"/>
      <c r="K1794" s="78"/>
    </row>
    <row r="1795" spans="1:11" s="131" customFormat="1" ht="41.25" customHeight="1" thickBot="1">
      <c r="A1795" s="68"/>
      <c r="B1795" s="77"/>
      <c r="C1795" s="76"/>
      <c r="D1795" s="69" t="e">
        <f>VLOOKUP($C1794:$C$4969,$C$27:$D$4969,2,0)</f>
        <v>#N/A</v>
      </c>
      <c r="E1795" s="79"/>
      <c r="F1795" s="70" t="e">
        <f>VLOOKUP($E1795:$E$4969,'PLANO DE APLICAÇÃO'!$A$4:$B$1013,2,0)</f>
        <v>#N/A</v>
      </c>
      <c r="G1795" s="71"/>
      <c r="H1795" s="130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73"/>
      <c r="J1795" s="74"/>
      <c r="K1795" s="78"/>
    </row>
    <row r="1796" spans="1:11" s="131" customFormat="1" ht="41.25" customHeight="1" thickBot="1">
      <c r="A1796" s="68"/>
      <c r="B1796" s="77"/>
      <c r="C1796" s="76"/>
      <c r="D1796" s="69" t="e">
        <f>VLOOKUP($C1795:$C$4969,$C$27:$D$4969,2,0)</f>
        <v>#N/A</v>
      </c>
      <c r="E1796" s="79"/>
      <c r="F1796" s="70" t="e">
        <f>VLOOKUP($E1796:$E$4969,'PLANO DE APLICAÇÃO'!$A$4:$B$1013,2,0)</f>
        <v>#N/A</v>
      </c>
      <c r="G1796" s="71"/>
      <c r="H1796" s="130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73"/>
      <c r="J1796" s="74"/>
      <c r="K1796" s="78"/>
    </row>
    <row r="1797" spans="1:11" s="131" customFormat="1" ht="41.25" customHeight="1" thickBot="1">
      <c r="A1797" s="68"/>
      <c r="B1797" s="77"/>
      <c r="C1797" s="76"/>
      <c r="D1797" s="69" t="e">
        <f>VLOOKUP($C1796:$C$4969,$C$27:$D$4969,2,0)</f>
        <v>#N/A</v>
      </c>
      <c r="E1797" s="79"/>
      <c r="F1797" s="70" t="e">
        <f>VLOOKUP($E1797:$E$4969,'PLANO DE APLICAÇÃO'!$A$4:$B$1013,2,0)</f>
        <v>#N/A</v>
      </c>
      <c r="G1797" s="71"/>
      <c r="H1797" s="130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73"/>
      <c r="J1797" s="74"/>
      <c r="K1797" s="78"/>
    </row>
    <row r="1798" spans="1:11" s="131" customFormat="1" ht="41.25" customHeight="1" thickBot="1">
      <c r="A1798" s="68"/>
      <c r="B1798" s="77"/>
      <c r="C1798" s="76"/>
      <c r="D1798" s="69" t="e">
        <f>VLOOKUP($C1797:$C$4969,$C$27:$D$4969,2,0)</f>
        <v>#N/A</v>
      </c>
      <c r="E1798" s="79"/>
      <c r="F1798" s="70" t="e">
        <f>VLOOKUP($E1798:$E$4969,'PLANO DE APLICAÇÃO'!$A$4:$B$1013,2,0)</f>
        <v>#N/A</v>
      </c>
      <c r="G1798" s="71"/>
      <c r="H1798" s="130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73"/>
      <c r="J1798" s="74"/>
      <c r="K1798" s="78"/>
    </row>
    <row r="1799" spans="1:11" s="131" customFormat="1" ht="41.25" customHeight="1" thickBot="1">
      <c r="A1799" s="68"/>
      <c r="B1799" s="77"/>
      <c r="C1799" s="76"/>
      <c r="D1799" s="69" t="e">
        <f>VLOOKUP($C1798:$C$4969,$C$27:$D$4969,2,0)</f>
        <v>#N/A</v>
      </c>
      <c r="E1799" s="79"/>
      <c r="F1799" s="70" t="e">
        <f>VLOOKUP($E1799:$E$4969,'PLANO DE APLICAÇÃO'!$A$4:$B$1013,2,0)</f>
        <v>#N/A</v>
      </c>
      <c r="G1799" s="71"/>
      <c r="H1799" s="130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73"/>
      <c r="J1799" s="74"/>
      <c r="K1799" s="78"/>
    </row>
    <row r="1800" spans="1:11" s="131" customFormat="1" ht="41.25" customHeight="1" thickBot="1">
      <c r="A1800" s="68"/>
      <c r="B1800" s="77"/>
      <c r="C1800" s="76"/>
      <c r="D1800" s="69" t="e">
        <f>VLOOKUP($C1799:$C$4969,$C$27:$D$4969,2,0)</f>
        <v>#N/A</v>
      </c>
      <c r="E1800" s="79"/>
      <c r="F1800" s="70" t="e">
        <f>VLOOKUP($E1800:$E$4969,'PLANO DE APLICAÇÃO'!$A$4:$B$1013,2,0)</f>
        <v>#N/A</v>
      </c>
      <c r="G1800" s="71"/>
      <c r="H1800" s="130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73"/>
      <c r="J1800" s="74"/>
      <c r="K1800" s="78"/>
    </row>
    <row r="1801" spans="1:11" s="131" customFormat="1" ht="41.25" customHeight="1" thickBot="1">
      <c r="A1801" s="68"/>
      <c r="B1801" s="77"/>
      <c r="C1801" s="76"/>
      <c r="D1801" s="69" t="e">
        <f>VLOOKUP($C1800:$C$4969,$C$27:$D$4969,2,0)</f>
        <v>#N/A</v>
      </c>
      <c r="E1801" s="79"/>
      <c r="F1801" s="70" t="e">
        <f>VLOOKUP($E1801:$E$4969,'PLANO DE APLICAÇÃO'!$A$4:$B$1013,2,0)</f>
        <v>#N/A</v>
      </c>
      <c r="G1801" s="71"/>
      <c r="H1801" s="130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73"/>
      <c r="J1801" s="74"/>
      <c r="K1801" s="78"/>
    </row>
    <row r="1802" spans="1:11" s="131" customFormat="1" ht="41.25" customHeight="1" thickBot="1">
      <c r="A1802" s="68"/>
      <c r="B1802" s="77"/>
      <c r="C1802" s="76"/>
      <c r="D1802" s="69" t="e">
        <f>VLOOKUP($C1801:$C$4969,$C$27:$D$4969,2,0)</f>
        <v>#N/A</v>
      </c>
      <c r="E1802" s="79"/>
      <c r="F1802" s="70" t="e">
        <f>VLOOKUP($E1802:$E$4969,'PLANO DE APLICAÇÃO'!$A$4:$B$1013,2,0)</f>
        <v>#N/A</v>
      </c>
      <c r="G1802" s="71"/>
      <c r="H1802" s="130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73"/>
      <c r="J1802" s="74"/>
      <c r="K1802" s="78"/>
    </row>
    <row r="1803" spans="1:11" s="131" customFormat="1" ht="41.25" customHeight="1" thickBot="1">
      <c r="A1803" s="68"/>
      <c r="B1803" s="77"/>
      <c r="C1803" s="76"/>
      <c r="D1803" s="69" t="e">
        <f>VLOOKUP($C1802:$C$4969,$C$27:$D$4969,2,0)</f>
        <v>#N/A</v>
      </c>
      <c r="E1803" s="79"/>
      <c r="F1803" s="70" t="e">
        <f>VLOOKUP($E1803:$E$4969,'PLANO DE APLICAÇÃO'!$A$4:$B$1013,2,0)</f>
        <v>#N/A</v>
      </c>
      <c r="G1803" s="71"/>
      <c r="H1803" s="130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73"/>
      <c r="J1803" s="74"/>
      <c r="K1803" s="78"/>
    </row>
    <row r="1804" spans="1:11" s="131" customFormat="1" ht="41.25" customHeight="1" thickBot="1">
      <c r="A1804" s="68"/>
      <c r="B1804" s="77"/>
      <c r="C1804" s="76"/>
      <c r="D1804" s="69" t="e">
        <f>VLOOKUP($C1803:$C$4969,$C$27:$D$4969,2,0)</f>
        <v>#N/A</v>
      </c>
      <c r="E1804" s="79"/>
      <c r="F1804" s="70" t="e">
        <f>VLOOKUP($E1804:$E$4969,'PLANO DE APLICAÇÃO'!$A$4:$B$1013,2,0)</f>
        <v>#N/A</v>
      </c>
      <c r="G1804" s="71"/>
      <c r="H1804" s="130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73"/>
      <c r="J1804" s="74"/>
      <c r="K1804" s="78"/>
    </row>
    <row r="1805" spans="1:11" s="131" customFormat="1" ht="41.25" customHeight="1" thickBot="1">
      <c r="A1805" s="68"/>
      <c r="B1805" s="77"/>
      <c r="C1805" s="76"/>
      <c r="D1805" s="69" t="e">
        <f>VLOOKUP($C1804:$C$4969,$C$27:$D$4969,2,0)</f>
        <v>#N/A</v>
      </c>
      <c r="E1805" s="79"/>
      <c r="F1805" s="70" t="e">
        <f>VLOOKUP($E1805:$E$4969,'PLANO DE APLICAÇÃO'!$A$4:$B$1013,2,0)</f>
        <v>#N/A</v>
      </c>
      <c r="G1805" s="71"/>
      <c r="H1805" s="130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73"/>
      <c r="J1805" s="74"/>
      <c r="K1805" s="78"/>
    </row>
    <row r="1806" spans="1:11" s="131" customFormat="1" ht="41.25" customHeight="1" thickBot="1">
      <c r="A1806" s="68"/>
      <c r="B1806" s="77"/>
      <c r="C1806" s="76"/>
      <c r="D1806" s="69" t="e">
        <f>VLOOKUP($C1805:$C$4969,$C$27:$D$4969,2,0)</f>
        <v>#N/A</v>
      </c>
      <c r="E1806" s="79"/>
      <c r="F1806" s="70" t="e">
        <f>VLOOKUP($E1806:$E$4969,'PLANO DE APLICAÇÃO'!$A$4:$B$1013,2,0)</f>
        <v>#N/A</v>
      </c>
      <c r="G1806" s="71"/>
      <c r="H1806" s="130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73"/>
      <c r="J1806" s="74"/>
      <c r="K1806" s="78"/>
    </row>
    <row r="1807" spans="1:11" s="131" customFormat="1" ht="41.25" customHeight="1" thickBot="1">
      <c r="A1807" s="68"/>
      <c r="B1807" s="77"/>
      <c r="C1807" s="76"/>
      <c r="D1807" s="69" t="e">
        <f>VLOOKUP($C1806:$C$4969,$C$27:$D$4969,2,0)</f>
        <v>#N/A</v>
      </c>
      <c r="E1807" s="79"/>
      <c r="F1807" s="70" t="e">
        <f>VLOOKUP($E1807:$E$4969,'PLANO DE APLICAÇÃO'!$A$4:$B$1013,2,0)</f>
        <v>#N/A</v>
      </c>
      <c r="G1807" s="71"/>
      <c r="H1807" s="130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73"/>
      <c r="J1807" s="74"/>
      <c r="K1807" s="78"/>
    </row>
    <row r="1808" spans="1:11" s="131" customFormat="1" ht="41.25" customHeight="1" thickBot="1">
      <c r="A1808" s="68"/>
      <c r="B1808" s="77"/>
      <c r="C1808" s="76"/>
      <c r="D1808" s="69" t="e">
        <f>VLOOKUP($C1807:$C$4969,$C$27:$D$4969,2,0)</f>
        <v>#N/A</v>
      </c>
      <c r="E1808" s="79"/>
      <c r="F1808" s="70" t="e">
        <f>VLOOKUP($E1808:$E$4969,'PLANO DE APLICAÇÃO'!$A$4:$B$1013,2,0)</f>
        <v>#N/A</v>
      </c>
      <c r="G1808" s="71"/>
      <c r="H1808" s="130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73"/>
      <c r="J1808" s="74"/>
      <c r="K1808" s="78"/>
    </row>
    <row r="1809" spans="1:11" s="131" customFormat="1" ht="41.25" customHeight="1" thickBot="1">
      <c r="A1809" s="68"/>
      <c r="B1809" s="77"/>
      <c r="C1809" s="76"/>
      <c r="D1809" s="69" t="e">
        <f>VLOOKUP($C1808:$C$4969,$C$27:$D$4969,2,0)</f>
        <v>#N/A</v>
      </c>
      <c r="E1809" s="79"/>
      <c r="F1809" s="70" t="e">
        <f>VLOOKUP($E1809:$E$4969,'PLANO DE APLICAÇÃO'!$A$4:$B$1013,2,0)</f>
        <v>#N/A</v>
      </c>
      <c r="G1809" s="71"/>
      <c r="H1809" s="130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73"/>
      <c r="J1809" s="74"/>
      <c r="K1809" s="78"/>
    </row>
    <row r="1810" spans="1:11" s="131" customFormat="1" ht="41.25" customHeight="1" thickBot="1">
      <c r="A1810" s="68"/>
      <c r="B1810" s="77"/>
      <c r="C1810" s="76"/>
      <c r="D1810" s="69" t="e">
        <f>VLOOKUP($C1809:$C$4969,$C$27:$D$4969,2,0)</f>
        <v>#N/A</v>
      </c>
      <c r="E1810" s="79"/>
      <c r="F1810" s="70" t="e">
        <f>VLOOKUP($E1810:$E$4969,'PLANO DE APLICAÇÃO'!$A$4:$B$1013,2,0)</f>
        <v>#N/A</v>
      </c>
      <c r="G1810" s="71"/>
      <c r="H1810" s="130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73"/>
      <c r="J1810" s="74"/>
      <c r="K1810" s="78"/>
    </row>
    <row r="1811" spans="1:11" s="131" customFormat="1" ht="41.25" customHeight="1" thickBot="1">
      <c r="A1811" s="68"/>
      <c r="B1811" s="77"/>
      <c r="C1811" s="76"/>
      <c r="D1811" s="69" t="e">
        <f>VLOOKUP($C1810:$C$4969,$C$27:$D$4969,2,0)</f>
        <v>#N/A</v>
      </c>
      <c r="E1811" s="79"/>
      <c r="F1811" s="70" t="e">
        <f>VLOOKUP($E1811:$E$4969,'PLANO DE APLICAÇÃO'!$A$4:$B$1013,2,0)</f>
        <v>#N/A</v>
      </c>
      <c r="G1811" s="71"/>
      <c r="H1811" s="130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73"/>
      <c r="J1811" s="74"/>
      <c r="K1811" s="78"/>
    </row>
    <row r="1812" spans="1:11" s="131" customFormat="1" ht="41.25" customHeight="1" thickBot="1">
      <c r="A1812" s="68"/>
      <c r="B1812" s="77"/>
      <c r="C1812" s="76"/>
      <c r="D1812" s="69" t="e">
        <f>VLOOKUP($C1811:$C$4969,$C$27:$D$4969,2,0)</f>
        <v>#N/A</v>
      </c>
      <c r="E1812" s="79"/>
      <c r="F1812" s="70" t="e">
        <f>VLOOKUP($E1812:$E$4969,'PLANO DE APLICAÇÃO'!$A$4:$B$1013,2,0)</f>
        <v>#N/A</v>
      </c>
      <c r="G1812" s="71"/>
      <c r="H1812" s="130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73"/>
      <c r="J1812" s="74"/>
      <c r="K1812" s="78"/>
    </row>
    <row r="1813" spans="1:11" s="131" customFormat="1" ht="41.25" customHeight="1" thickBot="1">
      <c r="A1813" s="68"/>
      <c r="B1813" s="77"/>
      <c r="C1813" s="76"/>
      <c r="D1813" s="69" t="e">
        <f>VLOOKUP($C1812:$C$4969,$C$27:$D$4969,2,0)</f>
        <v>#N/A</v>
      </c>
      <c r="E1813" s="79"/>
      <c r="F1813" s="70" t="e">
        <f>VLOOKUP($E1813:$E$4969,'PLANO DE APLICAÇÃO'!$A$4:$B$1013,2,0)</f>
        <v>#N/A</v>
      </c>
      <c r="G1813" s="71"/>
      <c r="H1813" s="130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73"/>
      <c r="J1813" s="74"/>
      <c r="K1813" s="78"/>
    </row>
    <row r="1814" spans="1:11" s="131" customFormat="1" ht="41.25" customHeight="1" thickBot="1">
      <c r="A1814" s="68"/>
      <c r="B1814" s="77"/>
      <c r="C1814" s="76"/>
      <c r="D1814" s="69" t="e">
        <f>VLOOKUP($C1813:$C$4969,$C$27:$D$4969,2,0)</f>
        <v>#N/A</v>
      </c>
      <c r="E1814" s="79"/>
      <c r="F1814" s="70" t="e">
        <f>VLOOKUP($E1814:$E$4969,'PLANO DE APLICAÇÃO'!$A$4:$B$1013,2,0)</f>
        <v>#N/A</v>
      </c>
      <c r="G1814" s="71"/>
      <c r="H1814" s="130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73"/>
      <c r="J1814" s="74"/>
      <c r="K1814" s="78"/>
    </row>
    <row r="1815" spans="1:11" s="131" customFormat="1" ht="41.25" customHeight="1" thickBot="1">
      <c r="A1815" s="68"/>
      <c r="B1815" s="77"/>
      <c r="C1815" s="76"/>
      <c r="D1815" s="69" t="e">
        <f>VLOOKUP($C1814:$C$4969,$C$27:$D$4969,2,0)</f>
        <v>#N/A</v>
      </c>
      <c r="E1815" s="79"/>
      <c r="F1815" s="70" t="e">
        <f>VLOOKUP($E1815:$E$4969,'PLANO DE APLICAÇÃO'!$A$4:$B$1013,2,0)</f>
        <v>#N/A</v>
      </c>
      <c r="G1815" s="71"/>
      <c r="H1815" s="130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73"/>
      <c r="J1815" s="74"/>
      <c r="K1815" s="78"/>
    </row>
    <row r="1816" spans="1:11" s="131" customFormat="1" ht="41.25" customHeight="1" thickBot="1">
      <c r="A1816" s="68"/>
      <c r="B1816" s="77"/>
      <c r="C1816" s="76"/>
      <c r="D1816" s="69" t="e">
        <f>VLOOKUP($C1815:$C$4969,$C$27:$D$4969,2,0)</f>
        <v>#N/A</v>
      </c>
      <c r="E1816" s="79"/>
      <c r="F1816" s="70" t="e">
        <f>VLOOKUP($E1816:$E$4969,'PLANO DE APLICAÇÃO'!$A$4:$B$1013,2,0)</f>
        <v>#N/A</v>
      </c>
      <c r="G1816" s="71"/>
      <c r="H1816" s="130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73"/>
      <c r="J1816" s="74"/>
      <c r="K1816" s="78"/>
    </row>
    <row r="1817" spans="1:11" s="131" customFormat="1" ht="41.25" customHeight="1" thickBot="1">
      <c r="A1817" s="68"/>
      <c r="B1817" s="77"/>
      <c r="C1817" s="76"/>
      <c r="D1817" s="69" t="e">
        <f>VLOOKUP($C1816:$C$4969,$C$27:$D$4969,2,0)</f>
        <v>#N/A</v>
      </c>
      <c r="E1817" s="79"/>
      <c r="F1817" s="70" t="e">
        <f>VLOOKUP($E1817:$E$4969,'PLANO DE APLICAÇÃO'!$A$4:$B$1013,2,0)</f>
        <v>#N/A</v>
      </c>
      <c r="G1817" s="71"/>
      <c r="H1817" s="130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73"/>
      <c r="J1817" s="74"/>
      <c r="K1817" s="78"/>
    </row>
    <row r="1818" spans="1:11" s="131" customFormat="1" ht="41.25" customHeight="1" thickBot="1">
      <c r="A1818" s="68"/>
      <c r="B1818" s="77"/>
      <c r="C1818" s="76"/>
      <c r="D1818" s="69" t="e">
        <f>VLOOKUP($C1817:$C$4969,$C$27:$D$4969,2,0)</f>
        <v>#N/A</v>
      </c>
      <c r="E1818" s="79"/>
      <c r="F1818" s="70" t="e">
        <f>VLOOKUP($E1818:$E$4969,'PLANO DE APLICAÇÃO'!$A$4:$B$1013,2,0)</f>
        <v>#N/A</v>
      </c>
      <c r="G1818" s="71"/>
      <c r="H1818" s="130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73"/>
      <c r="J1818" s="74"/>
      <c r="K1818" s="78"/>
    </row>
    <row r="1819" spans="1:11" s="131" customFormat="1" ht="41.25" customHeight="1" thickBot="1">
      <c r="A1819" s="68"/>
      <c r="B1819" s="77"/>
      <c r="C1819" s="76"/>
      <c r="D1819" s="69" t="e">
        <f>VLOOKUP($C1818:$C$4969,$C$27:$D$4969,2,0)</f>
        <v>#N/A</v>
      </c>
      <c r="E1819" s="79"/>
      <c r="F1819" s="70" t="e">
        <f>VLOOKUP($E1819:$E$4969,'PLANO DE APLICAÇÃO'!$A$4:$B$1013,2,0)</f>
        <v>#N/A</v>
      </c>
      <c r="G1819" s="71"/>
      <c r="H1819" s="130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73"/>
      <c r="J1819" s="74"/>
      <c r="K1819" s="78"/>
    </row>
    <row r="1820" spans="1:11" s="131" customFormat="1" ht="41.25" customHeight="1" thickBot="1">
      <c r="A1820" s="68"/>
      <c r="B1820" s="77"/>
      <c r="C1820" s="76"/>
      <c r="D1820" s="69" t="e">
        <f>VLOOKUP($C1819:$C$4969,$C$27:$D$4969,2,0)</f>
        <v>#N/A</v>
      </c>
      <c r="E1820" s="79"/>
      <c r="F1820" s="70" t="e">
        <f>VLOOKUP($E1820:$E$4969,'PLANO DE APLICAÇÃO'!$A$4:$B$1013,2,0)</f>
        <v>#N/A</v>
      </c>
      <c r="G1820" s="71"/>
      <c r="H1820" s="130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73"/>
      <c r="J1820" s="74"/>
      <c r="K1820" s="78"/>
    </row>
    <row r="1821" spans="1:11" s="131" customFormat="1" ht="41.25" customHeight="1" thickBot="1">
      <c r="A1821" s="68"/>
      <c r="B1821" s="77"/>
      <c r="C1821" s="76"/>
      <c r="D1821" s="69" t="e">
        <f>VLOOKUP($C1820:$C$4969,$C$27:$D$4969,2,0)</f>
        <v>#N/A</v>
      </c>
      <c r="E1821" s="79"/>
      <c r="F1821" s="70" t="e">
        <f>VLOOKUP($E1821:$E$4969,'PLANO DE APLICAÇÃO'!$A$4:$B$1013,2,0)</f>
        <v>#N/A</v>
      </c>
      <c r="G1821" s="71"/>
      <c r="H1821" s="130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73"/>
      <c r="J1821" s="74"/>
      <c r="K1821" s="78"/>
    </row>
    <row r="1822" spans="1:11" s="131" customFormat="1" ht="41.25" customHeight="1" thickBot="1">
      <c r="A1822" s="68"/>
      <c r="B1822" s="77"/>
      <c r="C1822" s="76"/>
      <c r="D1822" s="69" t="e">
        <f>VLOOKUP($C1821:$C$4969,$C$27:$D$4969,2,0)</f>
        <v>#N/A</v>
      </c>
      <c r="E1822" s="79"/>
      <c r="F1822" s="70" t="e">
        <f>VLOOKUP($E1822:$E$4969,'PLANO DE APLICAÇÃO'!$A$4:$B$1013,2,0)</f>
        <v>#N/A</v>
      </c>
      <c r="G1822" s="71"/>
      <c r="H1822" s="130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73"/>
      <c r="J1822" s="74"/>
      <c r="K1822" s="78"/>
    </row>
    <row r="1823" spans="1:11" s="131" customFormat="1" ht="41.25" customHeight="1" thickBot="1">
      <c r="A1823" s="68"/>
      <c r="B1823" s="77"/>
      <c r="C1823" s="76"/>
      <c r="D1823" s="69" t="e">
        <f>VLOOKUP($C1822:$C$4969,$C$27:$D$4969,2,0)</f>
        <v>#N/A</v>
      </c>
      <c r="E1823" s="79"/>
      <c r="F1823" s="70" t="e">
        <f>VLOOKUP($E1823:$E$4969,'PLANO DE APLICAÇÃO'!$A$4:$B$1013,2,0)</f>
        <v>#N/A</v>
      </c>
      <c r="G1823" s="71"/>
      <c r="H1823" s="130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73"/>
      <c r="J1823" s="74"/>
      <c r="K1823" s="78"/>
    </row>
    <row r="1824" spans="1:11" s="131" customFormat="1" ht="41.25" customHeight="1" thickBot="1">
      <c r="A1824" s="68"/>
      <c r="B1824" s="77"/>
      <c r="C1824" s="76"/>
      <c r="D1824" s="69" t="e">
        <f>VLOOKUP($C1823:$C$4969,$C$27:$D$4969,2,0)</f>
        <v>#N/A</v>
      </c>
      <c r="E1824" s="79"/>
      <c r="F1824" s="70" t="e">
        <f>VLOOKUP($E1824:$E$4969,'PLANO DE APLICAÇÃO'!$A$4:$B$1013,2,0)</f>
        <v>#N/A</v>
      </c>
      <c r="G1824" s="71"/>
      <c r="H1824" s="130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73"/>
      <c r="J1824" s="74"/>
      <c r="K1824" s="78"/>
    </row>
    <row r="1825" spans="1:11" s="131" customFormat="1" ht="41.25" customHeight="1" thickBot="1">
      <c r="A1825" s="68"/>
      <c r="B1825" s="77"/>
      <c r="C1825" s="76"/>
      <c r="D1825" s="69" t="e">
        <f>VLOOKUP($C1824:$C$4969,$C$27:$D$4969,2,0)</f>
        <v>#N/A</v>
      </c>
      <c r="E1825" s="79"/>
      <c r="F1825" s="70" t="e">
        <f>VLOOKUP($E1825:$E$4969,'PLANO DE APLICAÇÃO'!$A$4:$B$1013,2,0)</f>
        <v>#N/A</v>
      </c>
      <c r="G1825" s="71"/>
      <c r="H1825" s="130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73"/>
      <c r="J1825" s="74"/>
      <c r="K1825" s="78"/>
    </row>
    <row r="1826" spans="1:11" s="131" customFormat="1" ht="41.25" customHeight="1" thickBot="1">
      <c r="A1826" s="68"/>
      <c r="B1826" s="77"/>
      <c r="C1826" s="76"/>
      <c r="D1826" s="69" t="e">
        <f>VLOOKUP($C1825:$C$4969,$C$27:$D$4969,2,0)</f>
        <v>#N/A</v>
      </c>
      <c r="E1826" s="79"/>
      <c r="F1826" s="70" t="e">
        <f>VLOOKUP($E1826:$E$4969,'PLANO DE APLICAÇÃO'!$A$4:$B$1013,2,0)</f>
        <v>#N/A</v>
      </c>
      <c r="G1826" s="71"/>
      <c r="H1826" s="130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73"/>
      <c r="J1826" s="74"/>
      <c r="K1826" s="78"/>
    </row>
    <row r="1827" spans="1:11" s="131" customFormat="1" ht="41.25" customHeight="1" thickBot="1">
      <c r="A1827" s="68"/>
      <c r="B1827" s="77"/>
      <c r="C1827" s="76"/>
      <c r="D1827" s="69" t="e">
        <f>VLOOKUP($C1826:$C$4969,$C$27:$D$4969,2,0)</f>
        <v>#N/A</v>
      </c>
      <c r="E1827" s="79"/>
      <c r="F1827" s="70" t="e">
        <f>VLOOKUP($E1827:$E$4969,'PLANO DE APLICAÇÃO'!$A$4:$B$1013,2,0)</f>
        <v>#N/A</v>
      </c>
      <c r="G1827" s="71"/>
      <c r="H1827" s="130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73"/>
      <c r="J1827" s="74"/>
      <c r="K1827" s="78"/>
    </row>
    <row r="1828" spans="1:11" s="131" customFormat="1" ht="41.25" customHeight="1" thickBot="1">
      <c r="A1828" s="68"/>
      <c r="B1828" s="77"/>
      <c r="C1828" s="76"/>
      <c r="D1828" s="69" t="e">
        <f>VLOOKUP($C1827:$C$4969,$C$27:$D$4969,2,0)</f>
        <v>#N/A</v>
      </c>
      <c r="E1828" s="79"/>
      <c r="F1828" s="70" t="e">
        <f>VLOOKUP($E1828:$E$4969,'PLANO DE APLICAÇÃO'!$A$4:$B$1013,2,0)</f>
        <v>#N/A</v>
      </c>
      <c r="G1828" s="71"/>
      <c r="H1828" s="130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73"/>
      <c r="J1828" s="74"/>
      <c r="K1828" s="78"/>
    </row>
    <row r="1829" spans="1:11" s="131" customFormat="1" ht="41.25" customHeight="1" thickBot="1">
      <c r="A1829" s="68"/>
      <c r="B1829" s="77"/>
      <c r="C1829" s="76"/>
      <c r="D1829" s="69" t="e">
        <f>VLOOKUP($C1828:$C$4969,$C$27:$D$4969,2,0)</f>
        <v>#N/A</v>
      </c>
      <c r="E1829" s="79"/>
      <c r="F1829" s="70" t="e">
        <f>VLOOKUP($E1829:$E$4969,'PLANO DE APLICAÇÃO'!$A$4:$B$1013,2,0)</f>
        <v>#N/A</v>
      </c>
      <c r="G1829" s="71"/>
      <c r="H1829" s="130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73"/>
      <c r="J1829" s="74"/>
      <c r="K1829" s="78"/>
    </row>
    <row r="1830" spans="1:11" s="131" customFormat="1" ht="41.25" customHeight="1" thickBot="1">
      <c r="A1830" s="68"/>
      <c r="B1830" s="77"/>
      <c r="C1830" s="76"/>
      <c r="D1830" s="69" t="e">
        <f>VLOOKUP($C1829:$C$4969,$C$27:$D$4969,2,0)</f>
        <v>#N/A</v>
      </c>
      <c r="E1830" s="79"/>
      <c r="F1830" s="70" t="e">
        <f>VLOOKUP($E1830:$E$4969,'PLANO DE APLICAÇÃO'!$A$4:$B$1013,2,0)</f>
        <v>#N/A</v>
      </c>
      <c r="G1830" s="71"/>
      <c r="H1830" s="130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73"/>
      <c r="J1830" s="74"/>
      <c r="K1830" s="78"/>
    </row>
    <row r="1831" spans="1:11" s="131" customFormat="1" ht="41.25" customHeight="1" thickBot="1">
      <c r="A1831" s="68"/>
      <c r="B1831" s="77"/>
      <c r="C1831" s="76"/>
      <c r="D1831" s="69" t="e">
        <f>VLOOKUP($C1830:$C$4969,$C$27:$D$4969,2,0)</f>
        <v>#N/A</v>
      </c>
      <c r="E1831" s="79"/>
      <c r="F1831" s="70" t="e">
        <f>VLOOKUP($E1831:$E$4969,'PLANO DE APLICAÇÃO'!$A$4:$B$1013,2,0)</f>
        <v>#N/A</v>
      </c>
      <c r="G1831" s="71"/>
      <c r="H1831" s="130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73"/>
      <c r="J1831" s="74"/>
      <c r="K1831" s="78"/>
    </row>
    <row r="1832" spans="1:11" s="131" customFormat="1" ht="41.25" customHeight="1" thickBot="1">
      <c r="A1832" s="68"/>
      <c r="B1832" s="77"/>
      <c r="C1832" s="76"/>
      <c r="D1832" s="69" t="e">
        <f>VLOOKUP($C1831:$C$4969,$C$27:$D$4969,2,0)</f>
        <v>#N/A</v>
      </c>
      <c r="E1832" s="79"/>
      <c r="F1832" s="70" t="e">
        <f>VLOOKUP($E1832:$E$4969,'PLANO DE APLICAÇÃO'!$A$4:$B$1013,2,0)</f>
        <v>#N/A</v>
      </c>
      <c r="G1832" s="71"/>
      <c r="H1832" s="130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73"/>
      <c r="J1832" s="74"/>
      <c r="K1832" s="78"/>
    </row>
    <row r="1833" spans="1:11" s="131" customFormat="1" ht="41.25" customHeight="1" thickBot="1">
      <c r="A1833" s="68"/>
      <c r="B1833" s="77"/>
      <c r="C1833" s="76"/>
      <c r="D1833" s="69" t="e">
        <f>VLOOKUP($C1832:$C$4969,$C$27:$D$4969,2,0)</f>
        <v>#N/A</v>
      </c>
      <c r="E1833" s="79"/>
      <c r="F1833" s="70" t="e">
        <f>VLOOKUP($E1833:$E$4969,'PLANO DE APLICAÇÃO'!$A$4:$B$1013,2,0)</f>
        <v>#N/A</v>
      </c>
      <c r="G1833" s="71"/>
      <c r="H1833" s="130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73"/>
      <c r="J1833" s="74"/>
      <c r="K1833" s="78"/>
    </row>
    <row r="1834" spans="1:11" s="131" customFormat="1" ht="41.25" customHeight="1" thickBot="1">
      <c r="A1834" s="68"/>
      <c r="B1834" s="77"/>
      <c r="C1834" s="76"/>
      <c r="D1834" s="69" t="e">
        <f>VLOOKUP($C1833:$C$4969,$C$27:$D$4969,2,0)</f>
        <v>#N/A</v>
      </c>
      <c r="E1834" s="79"/>
      <c r="F1834" s="70" t="e">
        <f>VLOOKUP($E1834:$E$4969,'PLANO DE APLICAÇÃO'!$A$4:$B$1013,2,0)</f>
        <v>#N/A</v>
      </c>
      <c r="G1834" s="71"/>
      <c r="H1834" s="130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73"/>
      <c r="J1834" s="74"/>
      <c r="K1834" s="78"/>
    </row>
    <row r="1835" spans="1:11" s="131" customFormat="1" ht="41.25" customHeight="1" thickBot="1">
      <c r="A1835" s="68"/>
      <c r="B1835" s="77"/>
      <c r="C1835" s="76"/>
      <c r="D1835" s="69" t="e">
        <f>VLOOKUP($C1834:$C$4969,$C$27:$D$4969,2,0)</f>
        <v>#N/A</v>
      </c>
      <c r="E1835" s="79"/>
      <c r="F1835" s="70" t="e">
        <f>VLOOKUP($E1835:$E$4969,'PLANO DE APLICAÇÃO'!$A$4:$B$1013,2,0)</f>
        <v>#N/A</v>
      </c>
      <c r="G1835" s="71"/>
      <c r="H1835" s="130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73"/>
      <c r="J1835" s="74"/>
      <c r="K1835" s="78"/>
    </row>
    <row r="1836" spans="1:11" s="131" customFormat="1" ht="41.25" customHeight="1" thickBot="1">
      <c r="A1836" s="68"/>
      <c r="B1836" s="77"/>
      <c r="C1836" s="76"/>
      <c r="D1836" s="69" t="e">
        <f>VLOOKUP($C1835:$C$4969,$C$27:$D$4969,2,0)</f>
        <v>#N/A</v>
      </c>
      <c r="E1836" s="79"/>
      <c r="F1836" s="70" t="e">
        <f>VLOOKUP($E1836:$E$4969,'PLANO DE APLICAÇÃO'!$A$4:$B$1013,2,0)</f>
        <v>#N/A</v>
      </c>
      <c r="G1836" s="71"/>
      <c r="H1836" s="130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73"/>
      <c r="J1836" s="74"/>
      <c r="K1836" s="78"/>
    </row>
    <row r="1837" spans="1:11" s="131" customFormat="1" ht="41.25" customHeight="1" thickBot="1">
      <c r="A1837" s="68"/>
      <c r="B1837" s="77"/>
      <c r="C1837" s="76"/>
      <c r="D1837" s="69" t="e">
        <f>VLOOKUP($C1836:$C$4969,$C$27:$D$4969,2,0)</f>
        <v>#N/A</v>
      </c>
      <c r="E1837" s="79"/>
      <c r="F1837" s="70" t="e">
        <f>VLOOKUP($E1837:$E$4969,'PLANO DE APLICAÇÃO'!$A$4:$B$1013,2,0)</f>
        <v>#N/A</v>
      </c>
      <c r="G1837" s="71"/>
      <c r="H1837" s="130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73"/>
      <c r="J1837" s="74"/>
      <c r="K1837" s="78"/>
    </row>
    <row r="1838" spans="1:11" s="131" customFormat="1" ht="41.25" customHeight="1" thickBot="1">
      <c r="A1838" s="68"/>
      <c r="B1838" s="77"/>
      <c r="C1838" s="76"/>
      <c r="D1838" s="69" t="e">
        <f>VLOOKUP($C1837:$C$4969,$C$27:$D$4969,2,0)</f>
        <v>#N/A</v>
      </c>
      <c r="E1838" s="79"/>
      <c r="F1838" s="70" t="e">
        <f>VLOOKUP($E1838:$E$4969,'PLANO DE APLICAÇÃO'!$A$4:$B$1013,2,0)</f>
        <v>#N/A</v>
      </c>
      <c r="G1838" s="71"/>
      <c r="H1838" s="130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73"/>
      <c r="J1838" s="74"/>
      <c r="K1838" s="78"/>
    </row>
    <row r="1839" spans="1:11" s="131" customFormat="1" ht="41.25" customHeight="1" thickBot="1">
      <c r="A1839" s="68"/>
      <c r="B1839" s="77"/>
      <c r="C1839" s="76"/>
      <c r="D1839" s="69" t="e">
        <f>VLOOKUP($C1838:$C$4969,$C$27:$D$4969,2,0)</f>
        <v>#N/A</v>
      </c>
      <c r="E1839" s="79"/>
      <c r="F1839" s="70" t="e">
        <f>VLOOKUP($E1839:$E$4969,'PLANO DE APLICAÇÃO'!$A$4:$B$1013,2,0)</f>
        <v>#N/A</v>
      </c>
      <c r="G1839" s="71"/>
      <c r="H1839" s="130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73"/>
      <c r="J1839" s="74"/>
      <c r="K1839" s="78"/>
    </row>
    <row r="1840" spans="1:11" s="131" customFormat="1" ht="41.25" customHeight="1" thickBot="1">
      <c r="A1840" s="68"/>
      <c r="B1840" s="77"/>
      <c r="C1840" s="76"/>
      <c r="D1840" s="69" t="e">
        <f>VLOOKUP($C1839:$C$4969,$C$27:$D$4969,2,0)</f>
        <v>#N/A</v>
      </c>
      <c r="E1840" s="79"/>
      <c r="F1840" s="70" t="e">
        <f>VLOOKUP($E1840:$E$4969,'PLANO DE APLICAÇÃO'!$A$4:$B$1013,2,0)</f>
        <v>#N/A</v>
      </c>
      <c r="G1840" s="71"/>
      <c r="H1840" s="130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73"/>
      <c r="J1840" s="74"/>
      <c r="K1840" s="78"/>
    </row>
    <row r="1841" spans="1:11" s="131" customFormat="1" ht="41.25" customHeight="1" thickBot="1">
      <c r="A1841" s="68"/>
      <c r="B1841" s="77"/>
      <c r="C1841" s="76"/>
      <c r="D1841" s="69" t="e">
        <f>VLOOKUP($C1840:$C$4969,$C$27:$D$4969,2,0)</f>
        <v>#N/A</v>
      </c>
      <c r="E1841" s="79"/>
      <c r="F1841" s="70" t="e">
        <f>VLOOKUP($E1841:$E$4969,'PLANO DE APLICAÇÃO'!$A$4:$B$1013,2,0)</f>
        <v>#N/A</v>
      </c>
      <c r="G1841" s="71"/>
      <c r="H1841" s="130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73"/>
      <c r="J1841" s="74"/>
      <c r="K1841" s="78"/>
    </row>
    <row r="1842" spans="1:11" s="131" customFormat="1" ht="41.25" customHeight="1" thickBot="1">
      <c r="A1842" s="68"/>
      <c r="B1842" s="77"/>
      <c r="C1842" s="76"/>
      <c r="D1842" s="69" t="e">
        <f>VLOOKUP($C1841:$C$4969,$C$27:$D$4969,2,0)</f>
        <v>#N/A</v>
      </c>
      <c r="E1842" s="79"/>
      <c r="F1842" s="70" t="e">
        <f>VLOOKUP($E1842:$E$4969,'PLANO DE APLICAÇÃO'!$A$4:$B$1013,2,0)</f>
        <v>#N/A</v>
      </c>
      <c r="G1842" s="71"/>
      <c r="H1842" s="130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73"/>
      <c r="J1842" s="74"/>
      <c r="K1842" s="78"/>
    </row>
    <row r="1843" spans="1:11" s="131" customFormat="1" ht="41.25" customHeight="1" thickBot="1">
      <c r="A1843" s="68"/>
      <c r="B1843" s="77"/>
      <c r="C1843" s="76"/>
      <c r="D1843" s="69" t="e">
        <f>VLOOKUP($C1842:$C$4969,$C$27:$D$4969,2,0)</f>
        <v>#N/A</v>
      </c>
      <c r="E1843" s="79"/>
      <c r="F1843" s="70" t="e">
        <f>VLOOKUP($E1843:$E$4969,'PLANO DE APLICAÇÃO'!$A$4:$B$1013,2,0)</f>
        <v>#N/A</v>
      </c>
      <c r="G1843" s="71"/>
      <c r="H1843" s="130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73"/>
      <c r="J1843" s="74"/>
      <c r="K1843" s="78"/>
    </row>
    <row r="1844" spans="1:11" s="131" customFormat="1" ht="41.25" customHeight="1" thickBot="1">
      <c r="A1844" s="68"/>
      <c r="B1844" s="77"/>
      <c r="C1844" s="76"/>
      <c r="D1844" s="69" t="e">
        <f>VLOOKUP($C1843:$C$4969,$C$27:$D$4969,2,0)</f>
        <v>#N/A</v>
      </c>
      <c r="E1844" s="79"/>
      <c r="F1844" s="70" t="e">
        <f>VLOOKUP($E1844:$E$4969,'PLANO DE APLICAÇÃO'!$A$4:$B$1013,2,0)</f>
        <v>#N/A</v>
      </c>
      <c r="G1844" s="71"/>
      <c r="H1844" s="130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73"/>
      <c r="J1844" s="74"/>
      <c r="K1844" s="78"/>
    </row>
    <row r="1845" spans="1:11" s="131" customFormat="1" ht="41.25" customHeight="1" thickBot="1">
      <c r="A1845" s="68"/>
      <c r="B1845" s="77"/>
      <c r="C1845" s="76"/>
      <c r="D1845" s="69" t="e">
        <f>VLOOKUP($C1844:$C$4969,$C$27:$D$4969,2,0)</f>
        <v>#N/A</v>
      </c>
      <c r="E1845" s="79"/>
      <c r="F1845" s="70" t="e">
        <f>VLOOKUP($E1845:$E$4969,'PLANO DE APLICAÇÃO'!$A$4:$B$1013,2,0)</f>
        <v>#N/A</v>
      </c>
      <c r="G1845" s="71"/>
      <c r="H1845" s="130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73"/>
      <c r="J1845" s="74"/>
      <c r="K1845" s="78"/>
    </row>
    <row r="1846" spans="1:11" s="131" customFormat="1" ht="41.25" customHeight="1" thickBot="1">
      <c r="A1846" s="68"/>
      <c r="B1846" s="77"/>
      <c r="C1846" s="76"/>
      <c r="D1846" s="69" t="e">
        <f>VLOOKUP($C1845:$C$4969,$C$27:$D$4969,2,0)</f>
        <v>#N/A</v>
      </c>
      <c r="E1846" s="79"/>
      <c r="F1846" s="70" t="e">
        <f>VLOOKUP($E1846:$E$4969,'PLANO DE APLICAÇÃO'!$A$4:$B$1013,2,0)</f>
        <v>#N/A</v>
      </c>
      <c r="G1846" s="71"/>
      <c r="H1846" s="130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73"/>
      <c r="J1846" s="74"/>
      <c r="K1846" s="78"/>
    </row>
    <row r="1847" spans="1:11" s="131" customFormat="1" ht="41.25" customHeight="1" thickBot="1">
      <c r="A1847" s="68"/>
      <c r="B1847" s="77"/>
      <c r="C1847" s="76"/>
      <c r="D1847" s="69" t="e">
        <f>VLOOKUP($C1846:$C$4969,$C$27:$D$4969,2,0)</f>
        <v>#N/A</v>
      </c>
      <c r="E1847" s="79"/>
      <c r="F1847" s="70" t="e">
        <f>VLOOKUP($E1847:$E$4969,'PLANO DE APLICAÇÃO'!$A$4:$B$1013,2,0)</f>
        <v>#N/A</v>
      </c>
      <c r="G1847" s="71"/>
      <c r="H1847" s="130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73"/>
      <c r="J1847" s="74"/>
      <c r="K1847" s="78"/>
    </row>
    <row r="1848" spans="1:11" s="131" customFormat="1" ht="41.25" customHeight="1" thickBot="1">
      <c r="A1848" s="68"/>
      <c r="B1848" s="77"/>
      <c r="C1848" s="76"/>
      <c r="D1848" s="69" t="e">
        <f>VLOOKUP($C1847:$C$4969,$C$27:$D$4969,2,0)</f>
        <v>#N/A</v>
      </c>
      <c r="E1848" s="79"/>
      <c r="F1848" s="70" t="e">
        <f>VLOOKUP($E1848:$E$4969,'PLANO DE APLICAÇÃO'!$A$4:$B$1013,2,0)</f>
        <v>#N/A</v>
      </c>
      <c r="G1848" s="71"/>
      <c r="H1848" s="130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73"/>
      <c r="J1848" s="74"/>
      <c r="K1848" s="78"/>
    </row>
    <row r="1849" spans="1:11" s="131" customFormat="1" ht="41.25" customHeight="1" thickBot="1">
      <c r="A1849" s="68"/>
      <c r="B1849" s="77"/>
      <c r="C1849" s="76"/>
      <c r="D1849" s="69" t="e">
        <f>VLOOKUP($C1848:$C$4969,$C$27:$D$4969,2,0)</f>
        <v>#N/A</v>
      </c>
      <c r="E1849" s="79"/>
      <c r="F1849" s="70" t="e">
        <f>VLOOKUP($E1849:$E$4969,'PLANO DE APLICAÇÃO'!$A$4:$B$1013,2,0)</f>
        <v>#N/A</v>
      </c>
      <c r="G1849" s="71"/>
      <c r="H1849" s="130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73"/>
      <c r="J1849" s="74"/>
      <c r="K1849" s="78"/>
    </row>
    <row r="1850" spans="1:11" s="131" customFormat="1" ht="41.25" customHeight="1" thickBot="1">
      <c r="A1850" s="68"/>
      <c r="B1850" s="77"/>
      <c r="C1850" s="76"/>
      <c r="D1850" s="69" t="e">
        <f>VLOOKUP($C1849:$C$4969,$C$27:$D$4969,2,0)</f>
        <v>#N/A</v>
      </c>
      <c r="E1850" s="79"/>
      <c r="F1850" s="70" t="e">
        <f>VLOOKUP($E1850:$E$4969,'PLANO DE APLICAÇÃO'!$A$4:$B$1013,2,0)</f>
        <v>#N/A</v>
      </c>
      <c r="G1850" s="71"/>
      <c r="H1850" s="130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73"/>
      <c r="J1850" s="74"/>
      <c r="K1850" s="78"/>
    </row>
    <row r="1851" spans="1:11" s="131" customFormat="1" ht="41.25" customHeight="1" thickBot="1">
      <c r="A1851" s="68"/>
      <c r="B1851" s="77"/>
      <c r="C1851" s="76"/>
      <c r="D1851" s="69" t="e">
        <f>VLOOKUP($C1850:$C$4969,$C$27:$D$4969,2,0)</f>
        <v>#N/A</v>
      </c>
      <c r="E1851" s="79"/>
      <c r="F1851" s="70" t="e">
        <f>VLOOKUP($E1851:$E$4969,'PLANO DE APLICAÇÃO'!$A$4:$B$1013,2,0)</f>
        <v>#N/A</v>
      </c>
      <c r="G1851" s="71"/>
      <c r="H1851" s="130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73"/>
      <c r="J1851" s="74"/>
      <c r="K1851" s="78"/>
    </row>
    <row r="1852" spans="1:11" s="131" customFormat="1" ht="41.25" customHeight="1" thickBot="1">
      <c r="A1852" s="68"/>
      <c r="B1852" s="77"/>
      <c r="C1852" s="76"/>
      <c r="D1852" s="69" t="e">
        <f>VLOOKUP($C1851:$C$4969,$C$27:$D$4969,2,0)</f>
        <v>#N/A</v>
      </c>
      <c r="E1852" s="79"/>
      <c r="F1852" s="70" t="e">
        <f>VLOOKUP($E1852:$E$4969,'PLANO DE APLICAÇÃO'!$A$4:$B$1013,2,0)</f>
        <v>#N/A</v>
      </c>
      <c r="G1852" s="71"/>
      <c r="H1852" s="130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73"/>
      <c r="J1852" s="74"/>
      <c r="K1852" s="78"/>
    </row>
    <row r="1853" spans="1:11" s="131" customFormat="1" ht="41.25" customHeight="1" thickBot="1">
      <c r="A1853" s="68"/>
      <c r="B1853" s="77"/>
      <c r="C1853" s="76"/>
      <c r="D1853" s="69" t="e">
        <f>VLOOKUP($C1852:$C$4969,$C$27:$D$4969,2,0)</f>
        <v>#N/A</v>
      </c>
      <c r="E1853" s="79"/>
      <c r="F1853" s="70" t="e">
        <f>VLOOKUP($E1853:$E$4969,'PLANO DE APLICAÇÃO'!$A$4:$B$1013,2,0)</f>
        <v>#N/A</v>
      </c>
      <c r="G1853" s="71"/>
      <c r="H1853" s="130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73"/>
      <c r="J1853" s="74"/>
      <c r="K1853" s="78"/>
    </row>
    <row r="1854" spans="1:11" s="131" customFormat="1" ht="41.25" customHeight="1" thickBot="1">
      <c r="A1854" s="68"/>
      <c r="B1854" s="77"/>
      <c r="C1854" s="76"/>
      <c r="D1854" s="69" t="e">
        <f>VLOOKUP($C1853:$C$4969,$C$27:$D$4969,2,0)</f>
        <v>#N/A</v>
      </c>
      <c r="E1854" s="79"/>
      <c r="F1854" s="70" t="e">
        <f>VLOOKUP($E1854:$E$4969,'PLANO DE APLICAÇÃO'!$A$4:$B$1013,2,0)</f>
        <v>#N/A</v>
      </c>
      <c r="G1854" s="71"/>
      <c r="H1854" s="130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73"/>
      <c r="J1854" s="74"/>
      <c r="K1854" s="78"/>
    </row>
    <row r="1855" spans="1:11" s="131" customFormat="1" ht="41.25" customHeight="1" thickBot="1">
      <c r="A1855" s="68"/>
      <c r="B1855" s="77"/>
      <c r="C1855" s="76"/>
      <c r="D1855" s="69" t="e">
        <f>VLOOKUP($C1854:$C$4969,$C$27:$D$4969,2,0)</f>
        <v>#N/A</v>
      </c>
      <c r="E1855" s="79"/>
      <c r="F1855" s="70" t="e">
        <f>VLOOKUP($E1855:$E$4969,'PLANO DE APLICAÇÃO'!$A$4:$B$1013,2,0)</f>
        <v>#N/A</v>
      </c>
      <c r="G1855" s="71"/>
      <c r="H1855" s="130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73"/>
      <c r="J1855" s="74"/>
      <c r="K1855" s="78"/>
    </row>
    <row r="1856" spans="1:11" s="131" customFormat="1" ht="41.25" customHeight="1" thickBot="1">
      <c r="A1856" s="68"/>
      <c r="B1856" s="77"/>
      <c r="C1856" s="76"/>
      <c r="D1856" s="69" t="e">
        <f>VLOOKUP($C1855:$C$4969,$C$27:$D$4969,2,0)</f>
        <v>#N/A</v>
      </c>
      <c r="E1856" s="79"/>
      <c r="F1856" s="70" t="e">
        <f>VLOOKUP($E1856:$E$4969,'PLANO DE APLICAÇÃO'!$A$4:$B$1013,2,0)</f>
        <v>#N/A</v>
      </c>
      <c r="G1856" s="71"/>
      <c r="H1856" s="130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73"/>
      <c r="J1856" s="74"/>
      <c r="K1856" s="78"/>
    </row>
    <row r="1857" spans="1:11" s="131" customFormat="1" ht="41.25" customHeight="1" thickBot="1">
      <c r="A1857" s="68"/>
      <c r="B1857" s="77"/>
      <c r="C1857" s="76"/>
      <c r="D1857" s="69" t="e">
        <f>VLOOKUP($C1856:$C$4969,$C$27:$D$4969,2,0)</f>
        <v>#N/A</v>
      </c>
      <c r="E1857" s="79"/>
      <c r="F1857" s="70" t="e">
        <f>VLOOKUP($E1857:$E$4969,'PLANO DE APLICAÇÃO'!$A$4:$B$1013,2,0)</f>
        <v>#N/A</v>
      </c>
      <c r="G1857" s="71"/>
      <c r="H1857" s="130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73"/>
      <c r="J1857" s="74"/>
      <c r="K1857" s="78"/>
    </row>
    <row r="1858" spans="1:11" s="131" customFormat="1" ht="41.25" customHeight="1" thickBot="1">
      <c r="A1858" s="68"/>
      <c r="B1858" s="77"/>
      <c r="C1858" s="76"/>
      <c r="D1858" s="69" t="e">
        <f>VLOOKUP($C1857:$C$4969,$C$27:$D$4969,2,0)</f>
        <v>#N/A</v>
      </c>
      <c r="E1858" s="79"/>
      <c r="F1858" s="70" t="e">
        <f>VLOOKUP($E1858:$E$4969,'PLANO DE APLICAÇÃO'!$A$4:$B$1013,2,0)</f>
        <v>#N/A</v>
      </c>
      <c r="G1858" s="71"/>
      <c r="H1858" s="130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73"/>
      <c r="J1858" s="74"/>
      <c r="K1858" s="78"/>
    </row>
    <row r="1859" spans="1:11" s="131" customFormat="1" ht="41.25" customHeight="1" thickBot="1">
      <c r="A1859" s="68"/>
      <c r="B1859" s="77"/>
      <c r="C1859" s="76"/>
      <c r="D1859" s="69" t="e">
        <f>VLOOKUP($C1858:$C$4969,$C$27:$D$4969,2,0)</f>
        <v>#N/A</v>
      </c>
      <c r="E1859" s="79"/>
      <c r="F1859" s="70" t="e">
        <f>VLOOKUP($E1859:$E$4969,'PLANO DE APLICAÇÃO'!$A$4:$B$1013,2,0)</f>
        <v>#N/A</v>
      </c>
      <c r="G1859" s="71"/>
      <c r="H1859" s="130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73"/>
      <c r="J1859" s="74"/>
      <c r="K1859" s="78"/>
    </row>
    <row r="1860" spans="1:11" s="131" customFormat="1" ht="41.25" customHeight="1" thickBot="1">
      <c r="A1860" s="68"/>
      <c r="B1860" s="77"/>
      <c r="C1860" s="76"/>
      <c r="D1860" s="69" t="e">
        <f>VLOOKUP($C1859:$C$4969,$C$27:$D$4969,2,0)</f>
        <v>#N/A</v>
      </c>
      <c r="E1860" s="79"/>
      <c r="F1860" s="70" t="e">
        <f>VLOOKUP($E1860:$E$4969,'PLANO DE APLICAÇÃO'!$A$4:$B$1013,2,0)</f>
        <v>#N/A</v>
      </c>
      <c r="G1860" s="71"/>
      <c r="H1860" s="130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73"/>
      <c r="J1860" s="74"/>
      <c r="K1860" s="78"/>
    </row>
    <row r="1861" spans="1:11" s="131" customFormat="1" ht="41.25" customHeight="1" thickBot="1">
      <c r="A1861" s="68"/>
      <c r="B1861" s="77"/>
      <c r="C1861" s="76"/>
      <c r="D1861" s="69" t="e">
        <f>VLOOKUP($C1860:$C$4969,$C$27:$D$4969,2,0)</f>
        <v>#N/A</v>
      </c>
      <c r="E1861" s="79"/>
      <c r="F1861" s="70" t="e">
        <f>VLOOKUP($E1861:$E$4969,'PLANO DE APLICAÇÃO'!$A$4:$B$1013,2,0)</f>
        <v>#N/A</v>
      </c>
      <c r="G1861" s="71"/>
      <c r="H1861" s="130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73"/>
      <c r="J1861" s="74"/>
      <c r="K1861" s="78"/>
    </row>
    <row r="1862" spans="1:11" s="131" customFormat="1" ht="41.25" customHeight="1" thickBot="1">
      <c r="A1862" s="68"/>
      <c r="B1862" s="77"/>
      <c r="C1862" s="76"/>
      <c r="D1862" s="69" t="e">
        <f>VLOOKUP($C1861:$C$4969,$C$27:$D$4969,2,0)</f>
        <v>#N/A</v>
      </c>
      <c r="E1862" s="79"/>
      <c r="F1862" s="70" t="e">
        <f>VLOOKUP($E1862:$E$4969,'PLANO DE APLICAÇÃO'!$A$4:$B$1013,2,0)</f>
        <v>#N/A</v>
      </c>
      <c r="G1862" s="71"/>
      <c r="H1862" s="130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73"/>
      <c r="J1862" s="74"/>
      <c r="K1862" s="78"/>
    </row>
    <row r="1863" spans="1:11" s="131" customFormat="1" ht="41.25" customHeight="1" thickBot="1">
      <c r="A1863" s="68"/>
      <c r="B1863" s="77"/>
      <c r="C1863" s="76"/>
      <c r="D1863" s="69" t="e">
        <f>VLOOKUP($C1862:$C$4969,$C$27:$D$4969,2,0)</f>
        <v>#N/A</v>
      </c>
      <c r="E1863" s="79"/>
      <c r="F1863" s="70" t="e">
        <f>VLOOKUP($E1863:$E$4969,'PLANO DE APLICAÇÃO'!$A$4:$B$1013,2,0)</f>
        <v>#N/A</v>
      </c>
      <c r="G1863" s="71"/>
      <c r="H1863" s="130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73"/>
      <c r="J1863" s="74"/>
      <c r="K1863" s="78"/>
    </row>
    <row r="1864" spans="1:11" s="131" customFormat="1" ht="41.25" customHeight="1" thickBot="1">
      <c r="A1864" s="68"/>
      <c r="B1864" s="77"/>
      <c r="C1864" s="76"/>
      <c r="D1864" s="69" t="e">
        <f>VLOOKUP($C1863:$C$4969,$C$27:$D$4969,2,0)</f>
        <v>#N/A</v>
      </c>
      <c r="E1864" s="79"/>
      <c r="F1864" s="70" t="e">
        <f>VLOOKUP($E1864:$E$4969,'PLANO DE APLICAÇÃO'!$A$4:$B$1013,2,0)</f>
        <v>#N/A</v>
      </c>
      <c r="G1864" s="71"/>
      <c r="H1864" s="130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73"/>
      <c r="J1864" s="74"/>
      <c r="K1864" s="78"/>
    </row>
    <row r="1865" spans="1:11" s="131" customFormat="1" ht="41.25" customHeight="1" thickBot="1">
      <c r="A1865" s="68"/>
      <c r="B1865" s="77"/>
      <c r="C1865" s="76"/>
      <c r="D1865" s="69" t="e">
        <f>VLOOKUP($C1864:$C$4969,$C$27:$D$4969,2,0)</f>
        <v>#N/A</v>
      </c>
      <c r="E1865" s="79"/>
      <c r="F1865" s="70" t="e">
        <f>VLOOKUP($E1865:$E$4969,'PLANO DE APLICAÇÃO'!$A$4:$B$1013,2,0)</f>
        <v>#N/A</v>
      </c>
      <c r="G1865" s="71"/>
      <c r="H1865" s="130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73"/>
      <c r="J1865" s="74"/>
      <c r="K1865" s="78"/>
    </row>
    <row r="1866" spans="1:11" s="131" customFormat="1" ht="41.25" customHeight="1" thickBot="1">
      <c r="A1866" s="68"/>
      <c r="B1866" s="77"/>
      <c r="C1866" s="76"/>
      <c r="D1866" s="69" t="e">
        <f>VLOOKUP($C1865:$C$4969,$C$27:$D$4969,2,0)</f>
        <v>#N/A</v>
      </c>
      <c r="E1866" s="79"/>
      <c r="F1866" s="70" t="e">
        <f>VLOOKUP($E1866:$E$4969,'PLANO DE APLICAÇÃO'!$A$4:$B$1013,2,0)</f>
        <v>#N/A</v>
      </c>
      <c r="G1866" s="71"/>
      <c r="H1866" s="130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73"/>
      <c r="J1866" s="74"/>
      <c r="K1866" s="78"/>
    </row>
    <row r="1867" spans="1:11" s="131" customFormat="1" ht="41.25" customHeight="1" thickBot="1">
      <c r="A1867" s="68"/>
      <c r="B1867" s="77"/>
      <c r="C1867" s="76"/>
      <c r="D1867" s="69" t="e">
        <f>VLOOKUP($C1866:$C$4969,$C$27:$D$4969,2,0)</f>
        <v>#N/A</v>
      </c>
      <c r="E1867" s="79"/>
      <c r="F1867" s="70" t="e">
        <f>VLOOKUP($E1867:$E$4969,'PLANO DE APLICAÇÃO'!$A$4:$B$1013,2,0)</f>
        <v>#N/A</v>
      </c>
      <c r="G1867" s="71"/>
      <c r="H1867" s="130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73"/>
      <c r="J1867" s="74"/>
      <c r="K1867" s="78"/>
    </row>
    <row r="1868" spans="1:11" s="131" customFormat="1" ht="41.25" customHeight="1" thickBot="1">
      <c r="A1868" s="68"/>
      <c r="B1868" s="77"/>
      <c r="C1868" s="76"/>
      <c r="D1868" s="69" t="e">
        <f>VLOOKUP($C1867:$C$4969,$C$27:$D$4969,2,0)</f>
        <v>#N/A</v>
      </c>
      <c r="E1868" s="79"/>
      <c r="F1868" s="70" t="e">
        <f>VLOOKUP($E1868:$E$4969,'PLANO DE APLICAÇÃO'!$A$4:$B$1013,2,0)</f>
        <v>#N/A</v>
      </c>
      <c r="G1868" s="71"/>
      <c r="H1868" s="130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73"/>
      <c r="J1868" s="74"/>
      <c r="K1868" s="78"/>
    </row>
    <row r="1869" spans="1:11" s="131" customFormat="1" ht="41.25" customHeight="1" thickBot="1">
      <c r="A1869" s="68"/>
      <c r="B1869" s="77"/>
      <c r="C1869" s="76"/>
      <c r="D1869" s="69" t="e">
        <f>VLOOKUP($C1868:$C$4969,$C$27:$D$4969,2,0)</f>
        <v>#N/A</v>
      </c>
      <c r="E1869" s="79"/>
      <c r="F1869" s="70" t="e">
        <f>VLOOKUP($E1869:$E$4969,'PLANO DE APLICAÇÃO'!$A$4:$B$1013,2,0)</f>
        <v>#N/A</v>
      </c>
      <c r="G1869" s="71"/>
      <c r="H1869" s="130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73"/>
      <c r="J1869" s="74"/>
      <c r="K1869" s="78"/>
    </row>
    <row r="1870" spans="1:11" s="131" customFormat="1" ht="41.25" customHeight="1" thickBot="1">
      <c r="A1870" s="68"/>
      <c r="B1870" s="77"/>
      <c r="C1870" s="76"/>
      <c r="D1870" s="69" t="e">
        <f>VLOOKUP($C1869:$C$4969,$C$27:$D$4969,2,0)</f>
        <v>#N/A</v>
      </c>
      <c r="E1870" s="79"/>
      <c r="F1870" s="70" t="e">
        <f>VLOOKUP($E1870:$E$4969,'PLANO DE APLICAÇÃO'!$A$4:$B$1013,2,0)</f>
        <v>#N/A</v>
      </c>
      <c r="G1870" s="71"/>
      <c r="H1870" s="130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73"/>
      <c r="J1870" s="74"/>
      <c r="K1870" s="78"/>
    </row>
    <row r="1871" spans="1:11" s="131" customFormat="1" ht="41.25" customHeight="1" thickBot="1">
      <c r="A1871" s="68"/>
      <c r="B1871" s="77"/>
      <c r="C1871" s="76"/>
      <c r="D1871" s="69" t="e">
        <f>VLOOKUP($C1870:$C$4969,$C$27:$D$4969,2,0)</f>
        <v>#N/A</v>
      </c>
      <c r="E1871" s="79"/>
      <c r="F1871" s="70" t="e">
        <f>VLOOKUP($E1871:$E$4969,'PLANO DE APLICAÇÃO'!$A$4:$B$1013,2,0)</f>
        <v>#N/A</v>
      </c>
      <c r="G1871" s="71"/>
      <c r="H1871" s="130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73"/>
      <c r="J1871" s="74"/>
      <c r="K1871" s="78"/>
    </row>
    <row r="1872" spans="1:11" s="131" customFormat="1" ht="41.25" customHeight="1" thickBot="1">
      <c r="A1872" s="68"/>
      <c r="B1872" s="77"/>
      <c r="C1872" s="76"/>
      <c r="D1872" s="69" t="e">
        <f>VLOOKUP($C1871:$C$4969,$C$27:$D$4969,2,0)</f>
        <v>#N/A</v>
      </c>
      <c r="E1872" s="79"/>
      <c r="F1872" s="70" t="e">
        <f>VLOOKUP($E1872:$E$4969,'PLANO DE APLICAÇÃO'!$A$4:$B$1013,2,0)</f>
        <v>#N/A</v>
      </c>
      <c r="G1872" s="71"/>
      <c r="H1872" s="130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73"/>
      <c r="J1872" s="74"/>
      <c r="K1872" s="78"/>
    </row>
    <row r="1873" spans="1:11" s="131" customFormat="1" ht="41.25" customHeight="1" thickBot="1">
      <c r="A1873" s="68"/>
      <c r="B1873" s="77"/>
      <c r="C1873" s="76"/>
      <c r="D1873" s="69" t="e">
        <f>VLOOKUP($C1872:$C$4969,$C$27:$D$4969,2,0)</f>
        <v>#N/A</v>
      </c>
      <c r="E1873" s="79"/>
      <c r="F1873" s="70" t="e">
        <f>VLOOKUP($E1873:$E$4969,'PLANO DE APLICAÇÃO'!$A$4:$B$1013,2,0)</f>
        <v>#N/A</v>
      </c>
      <c r="G1873" s="71"/>
      <c r="H1873" s="130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73"/>
      <c r="J1873" s="74"/>
      <c r="K1873" s="78"/>
    </row>
    <row r="1874" spans="1:11" s="131" customFormat="1" ht="41.25" customHeight="1" thickBot="1">
      <c r="A1874" s="68"/>
      <c r="B1874" s="77"/>
      <c r="C1874" s="76"/>
      <c r="D1874" s="69" t="e">
        <f>VLOOKUP($C1873:$C$4969,$C$27:$D$4969,2,0)</f>
        <v>#N/A</v>
      </c>
      <c r="E1874" s="79"/>
      <c r="F1874" s="70" t="e">
        <f>VLOOKUP($E1874:$E$4969,'PLANO DE APLICAÇÃO'!$A$4:$B$1013,2,0)</f>
        <v>#N/A</v>
      </c>
      <c r="G1874" s="71"/>
      <c r="H1874" s="130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73"/>
      <c r="J1874" s="74"/>
      <c r="K1874" s="78"/>
    </row>
    <row r="1875" spans="1:11" s="131" customFormat="1" ht="41.25" customHeight="1" thickBot="1">
      <c r="A1875" s="68"/>
      <c r="B1875" s="77"/>
      <c r="C1875" s="76"/>
      <c r="D1875" s="69" t="e">
        <f>VLOOKUP($C1874:$C$4969,$C$27:$D$4969,2,0)</f>
        <v>#N/A</v>
      </c>
      <c r="E1875" s="79"/>
      <c r="F1875" s="70" t="e">
        <f>VLOOKUP($E1875:$E$4969,'PLANO DE APLICAÇÃO'!$A$4:$B$1013,2,0)</f>
        <v>#N/A</v>
      </c>
      <c r="G1875" s="71"/>
      <c r="H1875" s="130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73"/>
      <c r="J1875" s="74"/>
      <c r="K1875" s="78"/>
    </row>
    <row r="1876" spans="1:11" s="131" customFormat="1" ht="41.25" customHeight="1" thickBot="1">
      <c r="A1876" s="68"/>
      <c r="B1876" s="77"/>
      <c r="C1876" s="76"/>
      <c r="D1876" s="69" t="e">
        <f>VLOOKUP($C1875:$C$4969,$C$27:$D$4969,2,0)</f>
        <v>#N/A</v>
      </c>
      <c r="E1876" s="79"/>
      <c r="F1876" s="70" t="e">
        <f>VLOOKUP($E1876:$E$4969,'PLANO DE APLICAÇÃO'!$A$4:$B$1013,2,0)</f>
        <v>#N/A</v>
      </c>
      <c r="G1876" s="71"/>
      <c r="H1876" s="130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73"/>
      <c r="J1876" s="74"/>
      <c r="K1876" s="78"/>
    </row>
    <row r="1877" spans="1:11" s="131" customFormat="1" ht="41.25" customHeight="1" thickBot="1">
      <c r="A1877" s="68"/>
      <c r="B1877" s="77"/>
      <c r="C1877" s="76"/>
      <c r="D1877" s="69" t="e">
        <f>VLOOKUP($C1876:$C$4969,$C$27:$D$4969,2,0)</f>
        <v>#N/A</v>
      </c>
      <c r="E1877" s="79"/>
      <c r="F1877" s="70" t="e">
        <f>VLOOKUP($E1877:$E$4969,'PLANO DE APLICAÇÃO'!$A$4:$B$1013,2,0)</f>
        <v>#N/A</v>
      </c>
      <c r="G1877" s="71"/>
      <c r="H1877" s="130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73"/>
      <c r="J1877" s="74"/>
      <c r="K1877" s="78"/>
    </row>
    <row r="1878" spans="1:11" s="131" customFormat="1" ht="41.25" customHeight="1" thickBot="1">
      <c r="A1878" s="68"/>
      <c r="B1878" s="77"/>
      <c r="C1878" s="76"/>
      <c r="D1878" s="69" t="e">
        <f>VLOOKUP($C1877:$C$4969,$C$27:$D$4969,2,0)</f>
        <v>#N/A</v>
      </c>
      <c r="E1878" s="79"/>
      <c r="F1878" s="70" t="e">
        <f>VLOOKUP($E1878:$E$4969,'PLANO DE APLICAÇÃO'!$A$4:$B$1013,2,0)</f>
        <v>#N/A</v>
      </c>
      <c r="G1878" s="71"/>
      <c r="H1878" s="130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73"/>
      <c r="J1878" s="74"/>
      <c r="K1878" s="78"/>
    </row>
    <row r="1879" spans="1:11" s="131" customFormat="1" ht="41.25" customHeight="1" thickBot="1">
      <c r="A1879" s="68"/>
      <c r="B1879" s="77"/>
      <c r="C1879" s="76"/>
      <c r="D1879" s="69" t="e">
        <f>VLOOKUP($C1878:$C$4969,$C$27:$D$4969,2,0)</f>
        <v>#N/A</v>
      </c>
      <c r="E1879" s="79"/>
      <c r="F1879" s="70" t="e">
        <f>VLOOKUP($E1879:$E$4969,'PLANO DE APLICAÇÃO'!$A$4:$B$1013,2,0)</f>
        <v>#N/A</v>
      </c>
      <c r="G1879" s="71"/>
      <c r="H1879" s="130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73"/>
      <c r="J1879" s="74"/>
      <c r="K1879" s="78"/>
    </row>
    <row r="1880" spans="1:11" s="131" customFormat="1" ht="41.25" customHeight="1" thickBot="1">
      <c r="A1880" s="68"/>
      <c r="B1880" s="77"/>
      <c r="C1880" s="76"/>
      <c r="D1880" s="69" t="e">
        <f>VLOOKUP($C1879:$C$4969,$C$27:$D$4969,2,0)</f>
        <v>#N/A</v>
      </c>
      <c r="E1880" s="79"/>
      <c r="F1880" s="70" t="e">
        <f>VLOOKUP($E1880:$E$4969,'PLANO DE APLICAÇÃO'!$A$4:$B$1013,2,0)</f>
        <v>#N/A</v>
      </c>
      <c r="G1880" s="71"/>
      <c r="H1880" s="130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73"/>
      <c r="J1880" s="74"/>
      <c r="K1880" s="78"/>
    </row>
    <row r="1881" spans="1:11" s="131" customFormat="1" ht="41.25" customHeight="1" thickBot="1">
      <c r="A1881" s="68"/>
      <c r="B1881" s="77"/>
      <c r="C1881" s="76"/>
      <c r="D1881" s="69" t="e">
        <f>VLOOKUP($C1880:$C$4969,$C$27:$D$4969,2,0)</f>
        <v>#N/A</v>
      </c>
      <c r="E1881" s="79"/>
      <c r="F1881" s="70" t="e">
        <f>VLOOKUP($E1881:$E$4969,'PLANO DE APLICAÇÃO'!$A$4:$B$1013,2,0)</f>
        <v>#N/A</v>
      </c>
      <c r="G1881" s="71"/>
      <c r="H1881" s="130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73"/>
      <c r="J1881" s="74"/>
      <c r="K1881" s="78"/>
    </row>
    <row r="1882" spans="1:11" s="131" customFormat="1" ht="41.25" customHeight="1" thickBot="1">
      <c r="A1882" s="68"/>
      <c r="B1882" s="77"/>
      <c r="C1882" s="76"/>
      <c r="D1882" s="69" t="e">
        <f>VLOOKUP($C1881:$C$4969,$C$27:$D$4969,2,0)</f>
        <v>#N/A</v>
      </c>
      <c r="E1882" s="79"/>
      <c r="F1882" s="70" t="e">
        <f>VLOOKUP($E1882:$E$4969,'PLANO DE APLICAÇÃO'!$A$4:$B$1013,2,0)</f>
        <v>#N/A</v>
      </c>
      <c r="G1882" s="71"/>
      <c r="H1882" s="130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73"/>
      <c r="J1882" s="74"/>
      <c r="K1882" s="78"/>
    </row>
    <row r="1883" spans="1:11" s="131" customFormat="1" ht="41.25" customHeight="1" thickBot="1">
      <c r="A1883" s="68"/>
      <c r="B1883" s="77"/>
      <c r="C1883" s="76"/>
      <c r="D1883" s="69" t="e">
        <f>VLOOKUP($C1882:$C$4969,$C$27:$D$4969,2,0)</f>
        <v>#N/A</v>
      </c>
      <c r="E1883" s="79"/>
      <c r="F1883" s="70" t="e">
        <f>VLOOKUP($E1883:$E$4969,'PLANO DE APLICAÇÃO'!$A$4:$B$1013,2,0)</f>
        <v>#N/A</v>
      </c>
      <c r="G1883" s="71"/>
      <c r="H1883" s="130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73"/>
      <c r="J1883" s="74"/>
      <c r="K1883" s="78"/>
    </row>
    <row r="1884" spans="1:11" s="131" customFormat="1" ht="41.25" customHeight="1" thickBot="1">
      <c r="A1884" s="68"/>
      <c r="B1884" s="77"/>
      <c r="C1884" s="76"/>
      <c r="D1884" s="69" t="e">
        <f>VLOOKUP($C1883:$C$4969,$C$27:$D$4969,2,0)</f>
        <v>#N/A</v>
      </c>
      <c r="E1884" s="79"/>
      <c r="F1884" s="70" t="e">
        <f>VLOOKUP($E1884:$E$4969,'PLANO DE APLICAÇÃO'!$A$4:$B$1013,2,0)</f>
        <v>#N/A</v>
      </c>
      <c r="G1884" s="71"/>
      <c r="H1884" s="130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73"/>
      <c r="J1884" s="74"/>
      <c r="K1884" s="78"/>
    </row>
    <row r="1885" spans="1:11" s="131" customFormat="1" ht="41.25" customHeight="1" thickBot="1">
      <c r="A1885" s="68"/>
      <c r="B1885" s="77"/>
      <c r="C1885" s="76"/>
      <c r="D1885" s="69" t="e">
        <f>VLOOKUP($C1884:$C$4969,$C$27:$D$4969,2,0)</f>
        <v>#N/A</v>
      </c>
      <c r="E1885" s="79"/>
      <c r="F1885" s="70" t="e">
        <f>VLOOKUP($E1885:$E$4969,'PLANO DE APLICAÇÃO'!$A$4:$B$1013,2,0)</f>
        <v>#N/A</v>
      </c>
      <c r="G1885" s="71"/>
      <c r="H1885" s="130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73"/>
      <c r="J1885" s="74"/>
      <c r="K1885" s="78"/>
    </row>
    <row r="1886" spans="1:11" s="131" customFormat="1" ht="41.25" customHeight="1" thickBot="1">
      <c r="A1886" s="68"/>
      <c r="B1886" s="77"/>
      <c r="C1886" s="76"/>
      <c r="D1886" s="69" t="e">
        <f>VLOOKUP($C1885:$C$4969,$C$27:$D$4969,2,0)</f>
        <v>#N/A</v>
      </c>
      <c r="E1886" s="79"/>
      <c r="F1886" s="70" t="e">
        <f>VLOOKUP($E1886:$E$4969,'PLANO DE APLICAÇÃO'!$A$4:$B$1013,2,0)</f>
        <v>#N/A</v>
      </c>
      <c r="G1886" s="71"/>
      <c r="H1886" s="130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73"/>
      <c r="J1886" s="74"/>
      <c r="K1886" s="78"/>
    </row>
    <row r="1887" spans="1:11" s="131" customFormat="1" ht="41.25" customHeight="1" thickBot="1">
      <c r="A1887" s="68"/>
      <c r="B1887" s="77"/>
      <c r="C1887" s="76"/>
      <c r="D1887" s="69" t="e">
        <f>VLOOKUP($C1886:$C$4969,$C$27:$D$4969,2,0)</f>
        <v>#N/A</v>
      </c>
      <c r="E1887" s="79"/>
      <c r="F1887" s="70" t="e">
        <f>VLOOKUP($E1887:$E$4969,'PLANO DE APLICAÇÃO'!$A$4:$B$1013,2,0)</f>
        <v>#N/A</v>
      </c>
      <c r="G1887" s="71"/>
      <c r="H1887" s="130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73"/>
      <c r="J1887" s="74"/>
      <c r="K1887" s="78"/>
    </row>
    <row r="1888" spans="1:11" s="131" customFormat="1" ht="41.25" customHeight="1" thickBot="1">
      <c r="A1888" s="68"/>
      <c r="B1888" s="77"/>
      <c r="C1888" s="76"/>
      <c r="D1888" s="69" t="e">
        <f>VLOOKUP($C1887:$C$4969,$C$27:$D$4969,2,0)</f>
        <v>#N/A</v>
      </c>
      <c r="E1888" s="79"/>
      <c r="F1888" s="70" t="e">
        <f>VLOOKUP($E1888:$E$4969,'PLANO DE APLICAÇÃO'!$A$4:$B$1013,2,0)</f>
        <v>#N/A</v>
      </c>
      <c r="G1888" s="71"/>
      <c r="H1888" s="130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73"/>
      <c r="J1888" s="74"/>
      <c r="K1888" s="78"/>
    </row>
    <row r="1889" spans="1:11" s="131" customFormat="1" ht="41.25" customHeight="1" thickBot="1">
      <c r="A1889" s="68"/>
      <c r="B1889" s="77"/>
      <c r="C1889" s="76"/>
      <c r="D1889" s="69" t="e">
        <f>VLOOKUP($C1888:$C$4969,$C$27:$D$4969,2,0)</f>
        <v>#N/A</v>
      </c>
      <c r="E1889" s="79"/>
      <c r="F1889" s="70" t="e">
        <f>VLOOKUP($E1889:$E$4969,'PLANO DE APLICAÇÃO'!$A$4:$B$1013,2,0)</f>
        <v>#N/A</v>
      </c>
      <c r="G1889" s="71"/>
      <c r="H1889" s="130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73"/>
      <c r="J1889" s="74"/>
      <c r="K1889" s="78"/>
    </row>
    <row r="1890" spans="1:11" s="131" customFormat="1" ht="41.25" customHeight="1" thickBot="1">
      <c r="A1890" s="68"/>
      <c r="B1890" s="77"/>
      <c r="C1890" s="76"/>
      <c r="D1890" s="69" t="e">
        <f>VLOOKUP($C1889:$C$4969,$C$27:$D$4969,2,0)</f>
        <v>#N/A</v>
      </c>
      <c r="E1890" s="79"/>
      <c r="F1890" s="70" t="e">
        <f>VLOOKUP($E1890:$E$4969,'PLANO DE APLICAÇÃO'!$A$4:$B$1013,2,0)</f>
        <v>#N/A</v>
      </c>
      <c r="G1890" s="71"/>
      <c r="H1890" s="130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73"/>
      <c r="J1890" s="74"/>
      <c r="K1890" s="78"/>
    </row>
    <row r="1891" spans="1:11" s="131" customFormat="1" ht="41.25" customHeight="1" thickBot="1">
      <c r="A1891" s="68"/>
      <c r="B1891" s="77"/>
      <c r="C1891" s="76"/>
      <c r="D1891" s="69" t="e">
        <f>VLOOKUP($C1890:$C$4969,$C$27:$D$4969,2,0)</f>
        <v>#N/A</v>
      </c>
      <c r="E1891" s="79"/>
      <c r="F1891" s="70" t="e">
        <f>VLOOKUP($E1891:$E$4969,'PLANO DE APLICAÇÃO'!$A$4:$B$1013,2,0)</f>
        <v>#N/A</v>
      </c>
      <c r="G1891" s="71"/>
      <c r="H1891" s="130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73"/>
      <c r="J1891" s="74"/>
      <c r="K1891" s="78"/>
    </row>
    <row r="1892" spans="1:11" s="131" customFormat="1" ht="41.25" customHeight="1" thickBot="1">
      <c r="A1892" s="68"/>
      <c r="B1892" s="77"/>
      <c r="C1892" s="76"/>
      <c r="D1892" s="69" t="e">
        <f>VLOOKUP($C1891:$C$4969,$C$27:$D$4969,2,0)</f>
        <v>#N/A</v>
      </c>
      <c r="E1892" s="79"/>
      <c r="F1892" s="70" t="e">
        <f>VLOOKUP($E1892:$E$4969,'PLANO DE APLICAÇÃO'!$A$4:$B$1013,2,0)</f>
        <v>#N/A</v>
      </c>
      <c r="G1892" s="71"/>
      <c r="H1892" s="130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73"/>
      <c r="J1892" s="74"/>
      <c r="K1892" s="78"/>
    </row>
    <row r="1893" spans="1:11" s="131" customFormat="1" ht="41.25" customHeight="1" thickBot="1">
      <c r="A1893" s="68"/>
      <c r="B1893" s="77"/>
      <c r="C1893" s="76"/>
      <c r="D1893" s="69" t="e">
        <f>VLOOKUP($C1892:$C$4969,$C$27:$D$4969,2,0)</f>
        <v>#N/A</v>
      </c>
      <c r="E1893" s="79"/>
      <c r="F1893" s="70" t="e">
        <f>VLOOKUP($E1893:$E$4969,'PLANO DE APLICAÇÃO'!$A$4:$B$1013,2,0)</f>
        <v>#N/A</v>
      </c>
      <c r="G1893" s="71"/>
      <c r="H1893" s="130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73"/>
      <c r="J1893" s="74"/>
      <c r="K1893" s="78"/>
    </row>
    <row r="1894" spans="1:11" s="131" customFormat="1" ht="41.25" customHeight="1" thickBot="1">
      <c r="A1894" s="68"/>
      <c r="B1894" s="77"/>
      <c r="C1894" s="76"/>
      <c r="D1894" s="69" t="e">
        <f>VLOOKUP($C1893:$C$4969,$C$27:$D$4969,2,0)</f>
        <v>#N/A</v>
      </c>
      <c r="E1894" s="79"/>
      <c r="F1894" s="70" t="e">
        <f>VLOOKUP($E1894:$E$4969,'PLANO DE APLICAÇÃO'!$A$4:$B$1013,2,0)</f>
        <v>#N/A</v>
      </c>
      <c r="G1894" s="71"/>
      <c r="H1894" s="130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73"/>
      <c r="J1894" s="74"/>
      <c r="K1894" s="78"/>
    </row>
    <row r="1895" spans="1:11" s="131" customFormat="1" ht="41.25" customHeight="1" thickBot="1">
      <c r="A1895" s="68"/>
      <c r="B1895" s="77"/>
      <c r="C1895" s="76"/>
      <c r="D1895" s="69" t="e">
        <f>VLOOKUP($C1894:$C$4969,$C$27:$D$4969,2,0)</f>
        <v>#N/A</v>
      </c>
      <c r="E1895" s="79"/>
      <c r="F1895" s="70" t="e">
        <f>VLOOKUP($E1895:$E$4969,'PLANO DE APLICAÇÃO'!$A$4:$B$1013,2,0)</f>
        <v>#N/A</v>
      </c>
      <c r="G1895" s="71"/>
      <c r="H1895" s="130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73"/>
      <c r="J1895" s="74"/>
      <c r="K1895" s="78"/>
    </row>
    <row r="1896" spans="1:11" s="131" customFormat="1" ht="41.25" customHeight="1" thickBot="1">
      <c r="A1896" s="68"/>
      <c r="B1896" s="77"/>
      <c r="C1896" s="76"/>
      <c r="D1896" s="69" t="e">
        <f>VLOOKUP($C1895:$C$4969,$C$27:$D$4969,2,0)</f>
        <v>#N/A</v>
      </c>
      <c r="E1896" s="79"/>
      <c r="F1896" s="70" t="e">
        <f>VLOOKUP($E1896:$E$4969,'PLANO DE APLICAÇÃO'!$A$4:$B$1013,2,0)</f>
        <v>#N/A</v>
      </c>
      <c r="G1896" s="71"/>
      <c r="H1896" s="130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73"/>
      <c r="J1896" s="74"/>
      <c r="K1896" s="78"/>
    </row>
    <row r="1897" spans="1:11" s="131" customFormat="1" ht="41.25" customHeight="1" thickBot="1">
      <c r="A1897" s="68"/>
      <c r="B1897" s="77"/>
      <c r="C1897" s="76"/>
      <c r="D1897" s="69" t="e">
        <f>VLOOKUP($C1896:$C$4969,$C$27:$D$4969,2,0)</f>
        <v>#N/A</v>
      </c>
      <c r="E1897" s="79"/>
      <c r="F1897" s="70" t="e">
        <f>VLOOKUP($E1897:$E$4969,'PLANO DE APLICAÇÃO'!$A$4:$B$1013,2,0)</f>
        <v>#N/A</v>
      </c>
      <c r="G1897" s="71"/>
      <c r="H1897" s="130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73"/>
      <c r="J1897" s="74"/>
      <c r="K1897" s="78"/>
    </row>
    <row r="1898" spans="1:11" s="131" customFormat="1" ht="41.25" customHeight="1" thickBot="1">
      <c r="A1898" s="68"/>
      <c r="B1898" s="77"/>
      <c r="C1898" s="76"/>
      <c r="D1898" s="69" t="e">
        <f>VLOOKUP($C1897:$C$4969,$C$27:$D$4969,2,0)</f>
        <v>#N/A</v>
      </c>
      <c r="E1898" s="79"/>
      <c r="F1898" s="70" t="e">
        <f>VLOOKUP($E1898:$E$4969,'PLANO DE APLICAÇÃO'!$A$4:$B$1013,2,0)</f>
        <v>#N/A</v>
      </c>
      <c r="G1898" s="71"/>
      <c r="H1898" s="130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73"/>
      <c r="J1898" s="74"/>
      <c r="K1898" s="78"/>
    </row>
    <row r="1899" spans="1:11" s="131" customFormat="1" ht="41.25" customHeight="1" thickBot="1">
      <c r="A1899" s="68"/>
      <c r="B1899" s="77"/>
      <c r="C1899" s="76"/>
      <c r="D1899" s="69" t="e">
        <f>VLOOKUP($C1898:$C$4969,$C$27:$D$4969,2,0)</f>
        <v>#N/A</v>
      </c>
      <c r="E1899" s="79"/>
      <c r="F1899" s="70" t="e">
        <f>VLOOKUP($E1899:$E$4969,'PLANO DE APLICAÇÃO'!$A$4:$B$1013,2,0)</f>
        <v>#N/A</v>
      </c>
      <c r="G1899" s="71"/>
      <c r="H1899" s="130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73"/>
      <c r="J1899" s="74"/>
      <c r="K1899" s="78"/>
    </row>
    <row r="1900" spans="1:11" s="131" customFormat="1" ht="41.25" customHeight="1" thickBot="1">
      <c r="A1900" s="68"/>
      <c r="B1900" s="77"/>
      <c r="C1900" s="76"/>
      <c r="D1900" s="69" t="e">
        <f>VLOOKUP($C1899:$C$4969,$C$27:$D$4969,2,0)</f>
        <v>#N/A</v>
      </c>
      <c r="E1900" s="79"/>
      <c r="F1900" s="70" t="e">
        <f>VLOOKUP($E1900:$E$4969,'PLANO DE APLICAÇÃO'!$A$4:$B$1013,2,0)</f>
        <v>#N/A</v>
      </c>
      <c r="G1900" s="71"/>
      <c r="H1900" s="130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73"/>
      <c r="J1900" s="74"/>
      <c r="K1900" s="78"/>
    </row>
    <row r="1901" spans="1:11" s="131" customFormat="1" ht="41.25" customHeight="1" thickBot="1">
      <c r="A1901" s="68"/>
      <c r="B1901" s="77"/>
      <c r="C1901" s="76"/>
      <c r="D1901" s="69" t="e">
        <f>VLOOKUP($C1900:$C$4969,$C$27:$D$4969,2,0)</f>
        <v>#N/A</v>
      </c>
      <c r="E1901" s="79"/>
      <c r="F1901" s="70" t="e">
        <f>VLOOKUP($E1901:$E$4969,'PLANO DE APLICAÇÃO'!$A$4:$B$1013,2,0)</f>
        <v>#N/A</v>
      </c>
      <c r="G1901" s="71"/>
      <c r="H1901" s="130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73"/>
      <c r="J1901" s="74"/>
      <c r="K1901" s="78"/>
    </row>
    <row r="1902" spans="1:11" s="131" customFormat="1" ht="41.25" customHeight="1" thickBot="1">
      <c r="A1902" s="68"/>
      <c r="B1902" s="77"/>
      <c r="C1902" s="76"/>
      <c r="D1902" s="69" t="e">
        <f>VLOOKUP($C1901:$C$4969,$C$27:$D$4969,2,0)</f>
        <v>#N/A</v>
      </c>
      <c r="E1902" s="79"/>
      <c r="F1902" s="70" t="e">
        <f>VLOOKUP($E1902:$E$4969,'PLANO DE APLICAÇÃO'!$A$4:$B$1013,2,0)</f>
        <v>#N/A</v>
      </c>
      <c r="G1902" s="71"/>
      <c r="H1902" s="130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73"/>
      <c r="J1902" s="74"/>
      <c r="K1902" s="78"/>
    </row>
    <row r="1903" spans="1:11" s="131" customFormat="1" ht="41.25" customHeight="1" thickBot="1">
      <c r="A1903" s="68"/>
      <c r="B1903" s="77"/>
      <c r="C1903" s="76"/>
      <c r="D1903" s="69" t="e">
        <f>VLOOKUP($C1902:$C$4969,$C$27:$D$4969,2,0)</f>
        <v>#N/A</v>
      </c>
      <c r="E1903" s="79"/>
      <c r="F1903" s="70" t="e">
        <f>VLOOKUP($E1903:$E$4969,'PLANO DE APLICAÇÃO'!$A$4:$B$1013,2,0)</f>
        <v>#N/A</v>
      </c>
      <c r="G1903" s="71"/>
      <c r="H1903" s="130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73"/>
      <c r="J1903" s="74"/>
      <c r="K1903" s="78"/>
    </row>
    <row r="1904" spans="1:11" s="131" customFormat="1" ht="41.25" customHeight="1" thickBot="1">
      <c r="A1904" s="68"/>
      <c r="B1904" s="77"/>
      <c r="C1904" s="76"/>
      <c r="D1904" s="69" t="e">
        <f>VLOOKUP($C1903:$C$4969,$C$27:$D$4969,2,0)</f>
        <v>#N/A</v>
      </c>
      <c r="E1904" s="79"/>
      <c r="F1904" s="70" t="e">
        <f>VLOOKUP($E1904:$E$4969,'PLANO DE APLICAÇÃO'!$A$4:$B$1013,2,0)</f>
        <v>#N/A</v>
      </c>
      <c r="G1904" s="71"/>
      <c r="H1904" s="130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73"/>
      <c r="J1904" s="74"/>
      <c r="K1904" s="78"/>
    </row>
    <row r="1905" spans="1:11" s="131" customFormat="1" ht="41.25" customHeight="1" thickBot="1">
      <c r="A1905" s="68"/>
      <c r="B1905" s="77"/>
      <c r="C1905" s="76"/>
      <c r="D1905" s="69" t="e">
        <f>VLOOKUP($C1904:$C$4969,$C$27:$D$4969,2,0)</f>
        <v>#N/A</v>
      </c>
      <c r="E1905" s="79"/>
      <c r="F1905" s="70" t="e">
        <f>VLOOKUP($E1905:$E$4969,'PLANO DE APLICAÇÃO'!$A$4:$B$1013,2,0)</f>
        <v>#N/A</v>
      </c>
      <c r="G1905" s="71"/>
      <c r="H1905" s="130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73"/>
      <c r="J1905" s="74"/>
      <c r="K1905" s="78"/>
    </row>
    <row r="1906" spans="1:11" s="131" customFormat="1" ht="41.25" customHeight="1" thickBot="1">
      <c r="A1906" s="68"/>
      <c r="B1906" s="77"/>
      <c r="C1906" s="76"/>
      <c r="D1906" s="69" t="e">
        <f>VLOOKUP($C1905:$C$4969,$C$27:$D$4969,2,0)</f>
        <v>#N/A</v>
      </c>
      <c r="E1906" s="79"/>
      <c r="F1906" s="70" t="e">
        <f>VLOOKUP($E1906:$E$4969,'PLANO DE APLICAÇÃO'!$A$4:$B$1013,2,0)</f>
        <v>#N/A</v>
      </c>
      <c r="G1906" s="71"/>
      <c r="H1906" s="130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73"/>
      <c r="J1906" s="74"/>
      <c r="K1906" s="78"/>
    </row>
    <row r="1907" spans="1:11" s="131" customFormat="1" ht="41.25" customHeight="1" thickBot="1">
      <c r="A1907" s="68"/>
      <c r="B1907" s="77"/>
      <c r="C1907" s="76"/>
      <c r="D1907" s="69" t="e">
        <f>VLOOKUP($C1906:$C$4969,$C$27:$D$4969,2,0)</f>
        <v>#N/A</v>
      </c>
      <c r="E1907" s="79"/>
      <c r="F1907" s="70" t="e">
        <f>VLOOKUP($E1907:$E$4969,'PLANO DE APLICAÇÃO'!$A$4:$B$1013,2,0)</f>
        <v>#N/A</v>
      </c>
      <c r="G1907" s="71"/>
      <c r="H1907" s="130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73"/>
      <c r="J1907" s="74"/>
      <c r="K1907" s="78"/>
    </row>
    <row r="1908" spans="1:11" s="131" customFormat="1" ht="41.25" customHeight="1" thickBot="1">
      <c r="A1908" s="68"/>
      <c r="B1908" s="77"/>
      <c r="C1908" s="76"/>
      <c r="D1908" s="69" t="e">
        <f>VLOOKUP($C1907:$C$4969,$C$27:$D$4969,2,0)</f>
        <v>#N/A</v>
      </c>
      <c r="E1908" s="79"/>
      <c r="F1908" s="70" t="e">
        <f>VLOOKUP($E1908:$E$4969,'PLANO DE APLICAÇÃO'!$A$4:$B$1013,2,0)</f>
        <v>#N/A</v>
      </c>
      <c r="G1908" s="71"/>
      <c r="H1908" s="130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73"/>
      <c r="J1908" s="74"/>
      <c r="K1908" s="78"/>
    </row>
    <row r="1909" spans="1:11" s="131" customFormat="1" ht="41.25" customHeight="1" thickBot="1">
      <c r="A1909" s="68"/>
      <c r="B1909" s="77"/>
      <c r="C1909" s="76"/>
      <c r="D1909" s="69" t="e">
        <f>VLOOKUP($C1908:$C$4969,$C$27:$D$4969,2,0)</f>
        <v>#N/A</v>
      </c>
      <c r="E1909" s="79"/>
      <c r="F1909" s="70" t="e">
        <f>VLOOKUP($E1909:$E$4969,'PLANO DE APLICAÇÃO'!$A$4:$B$1013,2,0)</f>
        <v>#N/A</v>
      </c>
      <c r="G1909" s="71"/>
      <c r="H1909" s="130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73"/>
      <c r="J1909" s="74"/>
      <c r="K1909" s="78"/>
    </row>
    <row r="1910" spans="1:11" s="131" customFormat="1" ht="41.25" customHeight="1" thickBot="1">
      <c r="A1910" s="68"/>
      <c r="B1910" s="77"/>
      <c r="C1910" s="76"/>
      <c r="D1910" s="69" t="e">
        <f>VLOOKUP($C1909:$C$4969,$C$27:$D$4969,2,0)</f>
        <v>#N/A</v>
      </c>
      <c r="E1910" s="79"/>
      <c r="F1910" s="70" t="e">
        <f>VLOOKUP($E1910:$E$4969,'PLANO DE APLICAÇÃO'!$A$4:$B$1013,2,0)</f>
        <v>#N/A</v>
      </c>
      <c r="G1910" s="71"/>
      <c r="H1910" s="130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73"/>
      <c r="J1910" s="74"/>
      <c r="K1910" s="78"/>
    </row>
    <row r="1911" spans="1:11" s="131" customFormat="1" ht="41.25" customHeight="1" thickBot="1">
      <c r="A1911" s="68"/>
      <c r="B1911" s="77"/>
      <c r="C1911" s="76"/>
      <c r="D1911" s="69" t="e">
        <f>VLOOKUP($C1910:$C$4969,$C$27:$D$4969,2,0)</f>
        <v>#N/A</v>
      </c>
      <c r="E1911" s="79"/>
      <c r="F1911" s="70" t="e">
        <f>VLOOKUP($E1911:$E$4969,'PLANO DE APLICAÇÃO'!$A$4:$B$1013,2,0)</f>
        <v>#N/A</v>
      </c>
      <c r="G1911" s="71"/>
      <c r="H1911" s="130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73"/>
      <c r="J1911" s="74"/>
      <c r="K1911" s="78"/>
    </row>
    <row r="1912" spans="1:11" s="131" customFormat="1" ht="41.25" customHeight="1" thickBot="1">
      <c r="A1912" s="68"/>
      <c r="B1912" s="77"/>
      <c r="C1912" s="76"/>
      <c r="D1912" s="69" t="e">
        <f>VLOOKUP($C1911:$C$4969,$C$27:$D$4969,2,0)</f>
        <v>#N/A</v>
      </c>
      <c r="E1912" s="79"/>
      <c r="F1912" s="70" t="e">
        <f>VLOOKUP($E1912:$E$4969,'PLANO DE APLICAÇÃO'!$A$4:$B$1013,2,0)</f>
        <v>#N/A</v>
      </c>
      <c r="G1912" s="71"/>
      <c r="H1912" s="130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73"/>
      <c r="J1912" s="74"/>
      <c r="K1912" s="78"/>
    </row>
    <row r="1913" spans="1:11" s="131" customFormat="1" ht="41.25" customHeight="1" thickBot="1">
      <c r="A1913" s="68"/>
      <c r="B1913" s="77"/>
      <c r="C1913" s="76"/>
      <c r="D1913" s="69" t="e">
        <f>VLOOKUP($C1912:$C$4969,$C$27:$D$4969,2,0)</f>
        <v>#N/A</v>
      </c>
      <c r="E1913" s="79"/>
      <c r="F1913" s="70" t="e">
        <f>VLOOKUP($E1913:$E$4969,'PLANO DE APLICAÇÃO'!$A$4:$B$1013,2,0)</f>
        <v>#N/A</v>
      </c>
      <c r="G1913" s="71"/>
      <c r="H1913" s="130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73"/>
      <c r="J1913" s="74"/>
      <c r="K1913" s="78"/>
    </row>
    <row r="1914" spans="1:11" s="131" customFormat="1" ht="41.25" customHeight="1" thickBot="1">
      <c r="A1914" s="68"/>
      <c r="B1914" s="77"/>
      <c r="C1914" s="76"/>
      <c r="D1914" s="69" t="e">
        <f>VLOOKUP($C1913:$C$4969,$C$27:$D$4969,2,0)</f>
        <v>#N/A</v>
      </c>
      <c r="E1914" s="79"/>
      <c r="F1914" s="70" t="e">
        <f>VLOOKUP($E1914:$E$4969,'PLANO DE APLICAÇÃO'!$A$4:$B$1013,2,0)</f>
        <v>#N/A</v>
      </c>
      <c r="G1914" s="71"/>
      <c r="H1914" s="130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73"/>
      <c r="J1914" s="74"/>
      <c r="K1914" s="78"/>
    </row>
    <row r="1915" spans="1:11" s="131" customFormat="1" ht="41.25" customHeight="1" thickBot="1">
      <c r="A1915" s="68"/>
      <c r="B1915" s="77"/>
      <c r="C1915" s="76"/>
      <c r="D1915" s="69" t="e">
        <f>VLOOKUP($C1914:$C$4969,$C$27:$D$4969,2,0)</f>
        <v>#N/A</v>
      </c>
      <c r="E1915" s="79"/>
      <c r="F1915" s="70" t="e">
        <f>VLOOKUP($E1915:$E$4969,'PLANO DE APLICAÇÃO'!$A$4:$B$1013,2,0)</f>
        <v>#N/A</v>
      </c>
      <c r="G1915" s="71"/>
      <c r="H1915" s="130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73"/>
      <c r="J1915" s="74"/>
      <c r="K1915" s="78"/>
    </row>
    <row r="1916" spans="1:11" s="131" customFormat="1" ht="41.25" customHeight="1" thickBot="1">
      <c r="A1916" s="68"/>
      <c r="B1916" s="77"/>
      <c r="C1916" s="76"/>
      <c r="D1916" s="69" t="e">
        <f>VLOOKUP($C1915:$C$4969,$C$27:$D$4969,2,0)</f>
        <v>#N/A</v>
      </c>
      <c r="E1916" s="79"/>
      <c r="F1916" s="70" t="e">
        <f>VLOOKUP($E1916:$E$4969,'PLANO DE APLICAÇÃO'!$A$4:$B$1013,2,0)</f>
        <v>#N/A</v>
      </c>
      <c r="G1916" s="71"/>
      <c r="H1916" s="130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73"/>
      <c r="J1916" s="74"/>
      <c r="K1916" s="78"/>
    </row>
    <row r="1917" spans="1:11" s="131" customFormat="1" ht="41.25" customHeight="1" thickBot="1">
      <c r="A1917" s="68"/>
      <c r="B1917" s="77"/>
      <c r="C1917" s="76"/>
      <c r="D1917" s="69" t="e">
        <f>VLOOKUP($C1916:$C$4969,$C$27:$D$4969,2,0)</f>
        <v>#N/A</v>
      </c>
      <c r="E1917" s="79"/>
      <c r="F1917" s="70" t="e">
        <f>VLOOKUP($E1917:$E$4969,'PLANO DE APLICAÇÃO'!$A$4:$B$1013,2,0)</f>
        <v>#N/A</v>
      </c>
      <c r="G1917" s="71"/>
      <c r="H1917" s="130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73"/>
      <c r="J1917" s="74"/>
      <c r="K1917" s="78"/>
    </row>
    <row r="1918" spans="1:11" s="131" customFormat="1" ht="41.25" customHeight="1" thickBot="1">
      <c r="A1918" s="68"/>
      <c r="B1918" s="77"/>
      <c r="C1918" s="76"/>
      <c r="D1918" s="69" t="e">
        <f>VLOOKUP($C1917:$C$4969,$C$27:$D$4969,2,0)</f>
        <v>#N/A</v>
      </c>
      <c r="E1918" s="79"/>
      <c r="F1918" s="70" t="e">
        <f>VLOOKUP($E1918:$E$4969,'PLANO DE APLICAÇÃO'!$A$4:$B$1013,2,0)</f>
        <v>#N/A</v>
      </c>
      <c r="G1918" s="71"/>
      <c r="H1918" s="130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73"/>
      <c r="J1918" s="74"/>
      <c r="K1918" s="78"/>
    </row>
    <row r="1919" spans="1:11" s="131" customFormat="1" ht="41.25" customHeight="1" thickBot="1">
      <c r="A1919" s="68"/>
      <c r="B1919" s="77"/>
      <c r="C1919" s="76"/>
      <c r="D1919" s="69" t="e">
        <f>VLOOKUP($C1918:$C$4969,$C$27:$D$4969,2,0)</f>
        <v>#N/A</v>
      </c>
      <c r="E1919" s="79"/>
      <c r="F1919" s="70" t="e">
        <f>VLOOKUP($E1919:$E$4969,'PLANO DE APLICAÇÃO'!$A$4:$B$1013,2,0)</f>
        <v>#N/A</v>
      </c>
      <c r="G1919" s="71"/>
      <c r="H1919" s="130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73"/>
      <c r="J1919" s="74"/>
      <c r="K1919" s="78"/>
    </row>
    <row r="1920" spans="1:11" s="131" customFormat="1" ht="41.25" customHeight="1" thickBot="1">
      <c r="A1920" s="68"/>
      <c r="B1920" s="77"/>
      <c r="C1920" s="76"/>
      <c r="D1920" s="69" t="e">
        <f>VLOOKUP($C1919:$C$4969,$C$27:$D$4969,2,0)</f>
        <v>#N/A</v>
      </c>
      <c r="E1920" s="79"/>
      <c r="F1920" s="70" t="e">
        <f>VLOOKUP($E1920:$E$4969,'PLANO DE APLICAÇÃO'!$A$4:$B$1013,2,0)</f>
        <v>#N/A</v>
      </c>
      <c r="G1920" s="71"/>
      <c r="H1920" s="130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73"/>
      <c r="J1920" s="74"/>
      <c r="K1920" s="78"/>
    </row>
    <row r="1921" spans="1:11" s="131" customFormat="1" ht="41.25" customHeight="1" thickBot="1">
      <c r="A1921" s="68"/>
      <c r="B1921" s="77"/>
      <c r="C1921" s="76"/>
      <c r="D1921" s="69" t="e">
        <f>VLOOKUP($C1920:$C$4969,$C$27:$D$4969,2,0)</f>
        <v>#N/A</v>
      </c>
      <c r="E1921" s="79"/>
      <c r="F1921" s="70" t="e">
        <f>VLOOKUP($E1921:$E$4969,'PLANO DE APLICAÇÃO'!$A$4:$B$1013,2,0)</f>
        <v>#N/A</v>
      </c>
      <c r="G1921" s="71"/>
      <c r="H1921" s="130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73"/>
      <c r="J1921" s="74"/>
      <c r="K1921" s="78"/>
    </row>
    <row r="1922" spans="1:11" s="131" customFormat="1" ht="41.25" customHeight="1" thickBot="1">
      <c r="A1922" s="68"/>
      <c r="B1922" s="77"/>
      <c r="C1922" s="76"/>
      <c r="D1922" s="69" t="e">
        <f>VLOOKUP($C1921:$C$4969,$C$27:$D$4969,2,0)</f>
        <v>#N/A</v>
      </c>
      <c r="E1922" s="79"/>
      <c r="F1922" s="70" t="e">
        <f>VLOOKUP($E1922:$E$4969,'PLANO DE APLICAÇÃO'!$A$4:$B$1013,2,0)</f>
        <v>#N/A</v>
      </c>
      <c r="G1922" s="71"/>
      <c r="H1922" s="130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73"/>
      <c r="J1922" s="74"/>
      <c r="K1922" s="78"/>
    </row>
    <row r="1923" spans="1:11" s="131" customFormat="1" ht="41.25" customHeight="1" thickBot="1">
      <c r="A1923" s="68"/>
      <c r="B1923" s="77"/>
      <c r="C1923" s="76"/>
      <c r="D1923" s="69" t="e">
        <f>VLOOKUP($C1922:$C$4969,$C$27:$D$4969,2,0)</f>
        <v>#N/A</v>
      </c>
      <c r="E1923" s="79"/>
      <c r="F1923" s="70" t="e">
        <f>VLOOKUP($E1923:$E$4969,'PLANO DE APLICAÇÃO'!$A$4:$B$1013,2,0)</f>
        <v>#N/A</v>
      </c>
      <c r="G1923" s="71"/>
      <c r="H1923" s="130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73"/>
      <c r="J1923" s="74"/>
      <c r="K1923" s="78"/>
    </row>
    <row r="1924" spans="1:11" s="131" customFormat="1" ht="41.25" customHeight="1" thickBot="1">
      <c r="A1924" s="68"/>
      <c r="B1924" s="77"/>
      <c r="C1924" s="76"/>
      <c r="D1924" s="69" t="e">
        <f>VLOOKUP($C1923:$C$4969,$C$27:$D$4969,2,0)</f>
        <v>#N/A</v>
      </c>
      <c r="E1924" s="79"/>
      <c r="F1924" s="70" t="e">
        <f>VLOOKUP($E1924:$E$4969,'PLANO DE APLICAÇÃO'!$A$4:$B$1013,2,0)</f>
        <v>#N/A</v>
      </c>
      <c r="G1924" s="71"/>
      <c r="H1924" s="130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73"/>
      <c r="J1924" s="74"/>
      <c r="K1924" s="78"/>
    </row>
    <row r="1925" spans="1:11" s="131" customFormat="1" ht="41.25" customHeight="1" thickBot="1">
      <c r="A1925" s="68"/>
      <c r="B1925" s="77"/>
      <c r="C1925" s="76"/>
      <c r="D1925" s="69" t="e">
        <f>VLOOKUP($C1924:$C$4969,$C$27:$D$4969,2,0)</f>
        <v>#N/A</v>
      </c>
      <c r="E1925" s="79"/>
      <c r="F1925" s="70" t="e">
        <f>VLOOKUP($E1925:$E$4969,'PLANO DE APLICAÇÃO'!$A$4:$B$1013,2,0)</f>
        <v>#N/A</v>
      </c>
      <c r="G1925" s="71"/>
      <c r="H1925" s="130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73"/>
      <c r="J1925" s="74"/>
      <c r="K1925" s="78"/>
    </row>
    <row r="1926" spans="1:11" s="131" customFormat="1" ht="41.25" customHeight="1" thickBot="1">
      <c r="A1926" s="68"/>
      <c r="B1926" s="77"/>
      <c r="C1926" s="76"/>
      <c r="D1926" s="69" t="e">
        <f>VLOOKUP($C1925:$C$4969,$C$27:$D$4969,2,0)</f>
        <v>#N/A</v>
      </c>
      <c r="E1926" s="79"/>
      <c r="F1926" s="70" t="e">
        <f>VLOOKUP($E1926:$E$4969,'PLANO DE APLICAÇÃO'!$A$4:$B$1013,2,0)</f>
        <v>#N/A</v>
      </c>
      <c r="G1926" s="71"/>
      <c r="H1926" s="130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73"/>
      <c r="J1926" s="74"/>
      <c r="K1926" s="78"/>
    </row>
    <row r="1927" spans="1:11" s="131" customFormat="1" ht="41.25" customHeight="1" thickBot="1">
      <c r="A1927" s="68"/>
      <c r="B1927" s="77"/>
      <c r="C1927" s="76"/>
      <c r="D1927" s="69" t="e">
        <f>VLOOKUP($C1926:$C$4969,$C$27:$D$4969,2,0)</f>
        <v>#N/A</v>
      </c>
      <c r="E1927" s="79"/>
      <c r="F1927" s="70" t="e">
        <f>VLOOKUP($E1927:$E$4969,'PLANO DE APLICAÇÃO'!$A$4:$B$1013,2,0)</f>
        <v>#N/A</v>
      </c>
      <c r="G1927" s="71"/>
      <c r="H1927" s="130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73"/>
      <c r="J1927" s="74"/>
      <c r="K1927" s="78"/>
    </row>
    <row r="1928" spans="1:11" s="131" customFormat="1" ht="41.25" customHeight="1" thickBot="1">
      <c r="A1928" s="68"/>
      <c r="B1928" s="77"/>
      <c r="C1928" s="76"/>
      <c r="D1928" s="69" t="e">
        <f>VLOOKUP($C1927:$C$4969,$C$27:$D$4969,2,0)</f>
        <v>#N/A</v>
      </c>
      <c r="E1928" s="79"/>
      <c r="F1928" s="70" t="e">
        <f>VLOOKUP($E1928:$E$4969,'PLANO DE APLICAÇÃO'!$A$4:$B$1013,2,0)</f>
        <v>#N/A</v>
      </c>
      <c r="G1928" s="71"/>
      <c r="H1928" s="130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73"/>
      <c r="J1928" s="74"/>
      <c r="K1928" s="78"/>
    </row>
    <row r="1929" spans="1:11" s="131" customFormat="1" ht="41.25" customHeight="1" thickBot="1">
      <c r="A1929" s="68"/>
      <c r="B1929" s="77"/>
      <c r="C1929" s="76"/>
      <c r="D1929" s="69" t="e">
        <f>VLOOKUP($C1928:$C$4969,$C$27:$D$4969,2,0)</f>
        <v>#N/A</v>
      </c>
      <c r="E1929" s="79"/>
      <c r="F1929" s="70" t="e">
        <f>VLOOKUP($E1929:$E$4969,'PLANO DE APLICAÇÃO'!$A$4:$B$1013,2,0)</f>
        <v>#N/A</v>
      </c>
      <c r="G1929" s="71"/>
      <c r="H1929" s="130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73"/>
      <c r="J1929" s="74"/>
      <c r="K1929" s="78"/>
    </row>
    <row r="1930" spans="1:11" s="131" customFormat="1" ht="41.25" customHeight="1" thickBot="1">
      <c r="A1930" s="68"/>
      <c r="B1930" s="77"/>
      <c r="C1930" s="76"/>
      <c r="D1930" s="69" t="e">
        <f>VLOOKUP($C1929:$C$4969,$C$27:$D$4969,2,0)</f>
        <v>#N/A</v>
      </c>
      <c r="E1930" s="79"/>
      <c r="F1930" s="70" t="e">
        <f>VLOOKUP($E1930:$E$4969,'PLANO DE APLICAÇÃO'!$A$4:$B$1013,2,0)</f>
        <v>#N/A</v>
      </c>
      <c r="G1930" s="71"/>
      <c r="H1930" s="130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73"/>
      <c r="J1930" s="74"/>
      <c r="K1930" s="78"/>
    </row>
    <row r="1931" spans="1:11" s="131" customFormat="1" ht="41.25" customHeight="1" thickBot="1">
      <c r="A1931" s="68"/>
      <c r="B1931" s="77"/>
      <c r="C1931" s="76"/>
      <c r="D1931" s="69" t="e">
        <f>VLOOKUP($C1930:$C$4969,$C$27:$D$4969,2,0)</f>
        <v>#N/A</v>
      </c>
      <c r="E1931" s="79"/>
      <c r="F1931" s="70" t="e">
        <f>VLOOKUP($E1931:$E$4969,'PLANO DE APLICAÇÃO'!$A$4:$B$1013,2,0)</f>
        <v>#N/A</v>
      </c>
      <c r="G1931" s="71"/>
      <c r="H1931" s="130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73"/>
      <c r="J1931" s="74"/>
      <c r="K1931" s="78"/>
    </row>
    <row r="1932" spans="1:11" s="131" customFormat="1" ht="41.25" customHeight="1" thickBot="1">
      <c r="A1932" s="68"/>
      <c r="B1932" s="77"/>
      <c r="C1932" s="76"/>
      <c r="D1932" s="69" t="e">
        <f>VLOOKUP($C1931:$C$4969,$C$27:$D$4969,2,0)</f>
        <v>#N/A</v>
      </c>
      <c r="E1932" s="79"/>
      <c r="F1932" s="70" t="e">
        <f>VLOOKUP($E1932:$E$4969,'PLANO DE APLICAÇÃO'!$A$4:$B$1013,2,0)</f>
        <v>#N/A</v>
      </c>
      <c r="G1932" s="71"/>
      <c r="H1932" s="130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73"/>
      <c r="J1932" s="74"/>
      <c r="K1932" s="78"/>
    </row>
    <row r="1933" spans="1:11" s="131" customFormat="1" ht="41.25" customHeight="1" thickBot="1">
      <c r="A1933" s="68"/>
      <c r="B1933" s="77"/>
      <c r="C1933" s="76"/>
      <c r="D1933" s="69" t="e">
        <f>VLOOKUP($C1932:$C$4969,$C$27:$D$4969,2,0)</f>
        <v>#N/A</v>
      </c>
      <c r="E1933" s="79"/>
      <c r="F1933" s="70" t="e">
        <f>VLOOKUP($E1933:$E$4969,'PLANO DE APLICAÇÃO'!$A$4:$B$1013,2,0)</f>
        <v>#N/A</v>
      </c>
      <c r="G1933" s="71"/>
      <c r="H1933" s="130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73"/>
      <c r="J1933" s="74"/>
      <c r="K1933" s="78"/>
    </row>
    <row r="1934" spans="1:11" s="131" customFormat="1" ht="41.25" customHeight="1" thickBot="1">
      <c r="A1934" s="68"/>
      <c r="B1934" s="77"/>
      <c r="C1934" s="76"/>
      <c r="D1934" s="69" t="e">
        <f>VLOOKUP($C1933:$C$4969,$C$27:$D$4969,2,0)</f>
        <v>#N/A</v>
      </c>
      <c r="E1934" s="79"/>
      <c r="F1934" s="70" t="e">
        <f>VLOOKUP($E1934:$E$4969,'PLANO DE APLICAÇÃO'!$A$4:$B$1013,2,0)</f>
        <v>#N/A</v>
      </c>
      <c r="G1934" s="71"/>
      <c r="H1934" s="130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73"/>
      <c r="J1934" s="74"/>
      <c r="K1934" s="78"/>
    </row>
    <row r="1935" spans="1:11" s="131" customFormat="1" ht="41.25" customHeight="1" thickBot="1">
      <c r="A1935" s="68"/>
      <c r="B1935" s="77"/>
      <c r="C1935" s="76"/>
      <c r="D1935" s="69" t="e">
        <f>VLOOKUP($C1934:$C$4969,$C$27:$D$4969,2,0)</f>
        <v>#N/A</v>
      </c>
      <c r="E1935" s="79"/>
      <c r="F1935" s="70" t="e">
        <f>VLOOKUP($E1935:$E$4969,'PLANO DE APLICAÇÃO'!$A$4:$B$1013,2,0)</f>
        <v>#N/A</v>
      </c>
      <c r="G1935" s="71"/>
      <c r="H1935" s="130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73"/>
      <c r="J1935" s="74"/>
      <c r="K1935" s="78"/>
    </row>
    <row r="1936" spans="1:11" s="131" customFormat="1" ht="41.25" customHeight="1" thickBot="1">
      <c r="A1936" s="68"/>
      <c r="B1936" s="77"/>
      <c r="C1936" s="76"/>
      <c r="D1936" s="69" t="e">
        <f>VLOOKUP($C1935:$C$4969,$C$27:$D$4969,2,0)</f>
        <v>#N/A</v>
      </c>
      <c r="E1936" s="79"/>
      <c r="F1936" s="70" t="e">
        <f>VLOOKUP($E1936:$E$4969,'PLANO DE APLICAÇÃO'!$A$4:$B$1013,2,0)</f>
        <v>#N/A</v>
      </c>
      <c r="G1936" s="71"/>
      <c r="H1936" s="130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73"/>
      <c r="J1936" s="74"/>
      <c r="K1936" s="78"/>
    </row>
    <row r="1937" spans="1:11" s="131" customFormat="1" ht="41.25" customHeight="1" thickBot="1">
      <c r="A1937" s="68"/>
      <c r="B1937" s="77"/>
      <c r="C1937" s="76"/>
      <c r="D1937" s="69" t="e">
        <f>VLOOKUP($C1936:$C$4969,$C$27:$D$4969,2,0)</f>
        <v>#N/A</v>
      </c>
      <c r="E1937" s="79"/>
      <c r="F1937" s="70" t="e">
        <f>VLOOKUP($E1937:$E$4969,'PLANO DE APLICAÇÃO'!$A$4:$B$1013,2,0)</f>
        <v>#N/A</v>
      </c>
      <c r="G1937" s="71"/>
      <c r="H1937" s="130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73"/>
      <c r="J1937" s="74"/>
      <c r="K1937" s="78"/>
    </row>
    <row r="1938" spans="1:11" s="131" customFormat="1" ht="41.25" customHeight="1" thickBot="1">
      <c r="A1938" s="68"/>
      <c r="B1938" s="77"/>
      <c r="C1938" s="76"/>
      <c r="D1938" s="69" t="e">
        <f>VLOOKUP($C1937:$C$4969,$C$27:$D$4969,2,0)</f>
        <v>#N/A</v>
      </c>
      <c r="E1938" s="79"/>
      <c r="F1938" s="70" t="e">
        <f>VLOOKUP($E1938:$E$4969,'PLANO DE APLICAÇÃO'!$A$4:$B$1013,2,0)</f>
        <v>#N/A</v>
      </c>
      <c r="G1938" s="71"/>
      <c r="H1938" s="130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73"/>
      <c r="J1938" s="74"/>
      <c r="K1938" s="78"/>
    </row>
    <row r="1939" spans="1:11" s="131" customFormat="1" ht="41.25" customHeight="1" thickBot="1">
      <c r="A1939" s="68"/>
      <c r="B1939" s="77"/>
      <c r="C1939" s="76"/>
      <c r="D1939" s="69" t="e">
        <f>VLOOKUP($C1938:$C$4969,$C$27:$D$4969,2,0)</f>
        <v>#N/A</v>
      </c>
      <c r="E1939" s="79"/>
      <c r="F1939" s="70" t="e">
        <f>VLOOKUP($E1939:$E$4969,'PLANO DE APLICAÇÃO'!$A$4:$B$1013,2,0)</f>
        <v>#N/A</v>
      </c>
      <c r="G1939" s="71"/>
      <c r="H1939" s="130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73"/>
      <c r="J1939" s="74"/>
      <c r="K1939" s="78"/>
    </row>
    <row r="1940" spans="1:11" s="131" customFormat="1" ht="41.25" customHeight="1" thickBot="1">
      <c r="A1940" s="68"/>
      <c r="B1940" s="77"/>
      <c r="C1940" s="76"/>
      <c r="D1940" s="69" t="e">
        <f>VLOOKUP($C1939:$C$4969,$C$27:$D$4969,2,0)</f>
        <v>#N/A</v>
      </c>
      <c r="E1940" s="79"/>
      <c r="F1940" s="70" t="e">
        <f>VLOOKUP($E1940:$E$4969,'PLANO DE APLICAÇÃO'!$A$4:$B$1013,2,0)</f>
        <v>#N/A</v>
      </c>
      <c r="G1940" s="71"/>
      <c r="H1940" s="130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73"/>
      <c r="J1940" s="74"/>
      <c r="K1940" s="78"/>
    </row>
    <row r="1941" spans="1:11" s="131" customFormat="1" ht="41.25" customHeight="1" thickBot="1">
      <c r="A1941" s="68"/>
      <c r="B1941" s="77"/>
      <c r="C1941" s="76"/>
      <c r="D1941" s="69" t="e">
        <f>VLOOKUP($C1940:$C$4969,$C$27:$D$4969,2,0)</f>
        <v>#N/A</v>
      </c>
      <c r="E1941" s="79"/>
      <c r="F1941" s="70" t="e">
        <f>VLOOKUP($E1941:$E$4969,'PLANO DE APLICAÇÃO'!$A$4:$B$1013,2,0)</f>
        <v>#N/A</v>
      </c>
      <c r="G1941" s="71"/>
      <c r="H1941" s="130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73"/>
      <c r="J1941" s="74"/>
      <c r="K1941" s="78"/>
    </row>
    <row r="1942" spans="1:11" s="131" customFormat="1" ht="41.25" customHeight="1" thickBot="1">
      <c r="A1942" s="68"/>
      <c r="B1942" s="77"/>
      <c r="C1942" s="76"/>
      <c r="D1942" s="69" t="e">
        <f>VLOOKUP($C1941:$C$4969,$C$27:$D$4969,2,0)</f>
        <v>#N/A</v>
      </c>
      <c r="E1942" s="79"/>
      <c r="F1942" s="70" t="e">
        <f>VLOOKUP($E1942:$E$4969,'PLANO DE APLICAÇÃO'!$A$4:$B$1013,2,0)</f>
        <v>#N/A</v>
      </c>
      <c r="G1942" s="71"/>
      <c r="H1942" s="130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73"/>
      <c r="J1942" s="74"/>
      <c r="K1942" s="78"/>
    </row>
    <row r="1943" spans="1:11" s="131" customFormat="1" ht="41.25" customHeight="1" thickBot="1">
      <c r="A1943" s="68"/>
      <c r="B1943" s="77"/>
      <c r="C1943" s="76"/>
      <c r="D1943" s="69" t="e">
        <f>VLOOKUP($C1942:$C$4969,$C$27:$D$4969,2,0)</f>
        <v>#N/A</v>
      </c>
      <c r="E1943" s="79"/>
      <c r="F1943" s="70" t="e">
        <f>VLOOKUP($E1943:$E$4969,'PLANO DE APLICAÇÃO'!$A$4:$B$1013,2,0)</f>
        <v>#N/A</v>
      </c>
      <c r="G1943" s="71"/>
      <c r="H1943" s="130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73"/>
      <c r="J1943" s="74"/>
      <c r="K1943" s="78"/>
    </row>
    <row r="1944" spans="1:11" s="131" customFormat="1" ht="41.25" customHeight="1" thickBot="1">
      <c r="A1944" s="68"/>
      <c r="B1944" s="77"/>
      <c r="C1944" s="76"/>
      <c r="D1944" s="69" t="e">
        <f>VLOOKUP($C1943:$C$4969,$C$27:$D$4969,2,0)</f>
        <v>#N/A</v>
      </c>
      <c r="E1944" s="79"/>
      <c r="F1944" s="70" t="e">
        <f>VLOOKUP($E1944:$E$4969,'PLANO DE APLICAÇÃO'!$A$4:$B$1013,2,0)</f>
        <v>#N/A</v>
      </c>
      <c r="G1944" s="71"/>
      <c r="H1944" s="130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73"/>
      <c r="J1944" s="74"/>
      <c r="K1944" s="78"/>
    </row>
    <row r="1945" spans="1:11" s="131" customFormat="1" ht="41.25" customHeight="1" thickBot="1">
      <c r="A1945" s="68"/>
      <c r="B1945" s="77"/>
      <c r="C1945" s="76"/>
      <c r="D1945" s="69" t="e">
        <f>VLOOKUP($C1944:$C$4969,$C$27:$D$4969,2,0)</f>
        <v>#N/A</v>
      </c>
      <c r="E1945" s="79"/>
      <c r="F1945" s="70" t="e">
        <f>VLOOKUP($E1945:$E$4969,'PLANO DE APLICAÇÃO'!$A$4:$B$1013,2,0)</f>
        <v>#N/A</v>
      </c>
      <c r="G1945" s="71"/>
      <c r="H1945" s="130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73"/>
      <c r="J1945" s="74"/>
      <c r="K1945" s="78"/>
    </row>
    <row r="1946" spans="1:11" s="131" customFormat="1" ht="41.25" customHeight="1" thickBot="1">
      <c r="A1946" s="68"/>
      <c r="B1946" s="77"/>
      <c r="C1946" s="76"/>
      <c r="D1946" s="69" t="e">
        <f>VLOOKUP($C1945:$C$4969,$C$27:$D$4969,2,0)</f>
        <v>#N/A</v>
      </c>
      <c r="E1946" s="79"/>
      <c r="F1946" s="70" t="e">
        <f>VLOOKUP($E1946:$E$4969,'PLANO DE APLICAÇÃO'!$A$4:$B$1013,2,0)</f>
        <v>#N/A</v>
      </c>
      <c r="G1946" s="71"/>
      <c r="H1946" s="130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73"/>
      <c r="J1946" s="74"/>
      <c r="K1946" s="78"/>
    </row>
    <row r="1947" spans="1:11" s="131" customFormat="1" ht="41.25" customHeight="1" thickBot="1">
      <c r="A1947" s="68"/>
      <c r="B1947" s="77"/>
      <c r="C1947" s="76"/>
      <c r="D1947" s="69" t="e">
        <f>VLOOKUP($C1946:$C$4969,$C$27:$D$4969,2,0)</f>
        <v>#N/A</v>
      </c>
      <c r="E1947" s="79"/>
      <c r="F1947" s="70" t="e">
        <f>VLOOKUP($E1947:$E$4969,'PLANO DE APLICAÇÃO'!$A$4:$B$1013,2,0)</f>
        <v>#N/A</v>
      </c>
      <c r="G1947" s="71"/>
      <c r="H1947" s="130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73"/>
      <c r="J1947" s="74"/>
      <c r="K1947" s="78"/>
    </row>
    <row r="1948" spans="1:11" s="131" customFormat="1" ht="41.25" customHeight="1" thickBot="1">
      <c r="A1948" s="68"/>
      <c r="B1948" s="77"/>
      <c r="C1948" s="76"/>
      <c r="D1948" s="69" t="e">
        <f>VLOOKUP($C1947:$C$4969,$C$27:$D$4969,2,0)</f>
        <v>#N/A</v>
      </c>
      <c r="E1948" s="79"/>
      <c r="F1948" s="70" t="e">
        <f>VLOOKUP($E1948:$E$4969,'PLANO DE APLICAÇÃO'!$A$4:$B$1013,2,0)</f>
        <v>#N/A</v>
      </c>
      <c r="G1948" s="71"/>
      <c r="H1948" s="130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73"/>
      <c r="J1948" s="74"/>
      <c r="K1948" s="78"/>
    </row>
    <row r="1949" spans="1:11" s="131" customFormat="1" ht="41.25" customHeight="1" thickBot="1">
      <c r="A1949" s="68"/>
      <c r="B1949" s="77"/>
      <c r="C1949" s="76"/>
      <c r="D1949" s="69" t="e">
        <f>VLOOKUP($C1948:$C$4969,$C$27:$D$4969,2,0)</f>
        <v>#N/A</v>
      </c>
      <c r="E1949" s="79"/>
      <c r="F1949" s="70" t="e">
        <f>VLOOKUP($E1949:$E$4969,'PLANO DE APLICAÇÃO'!$A$4:$B$1013,2,0)</f>
        <v>#N/A</v>
      </c>
      <c r="G1949" s="71"/>
      <c r="H1949" s="130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73"/>
      <c r="J1949" s="74"/>
      <c r="K1949" s="78"/>
    </row>
    <row r="1950" spans="1:11" s="131" customFormat="1" ht="41.25" customHeight="1" thickBot="1">
      <c r="A1950" s="68"/>
      <c r="B1950" s="77"/>
      <c r="C1950" s="76"/>
      <c r="D1950" s="69" t="e">
        <f>VLOOKUP($C1949:$C$4969,$C$27:$D$4969,2,0)</f>
        <v>#N/A</v>
      </c>
      <c r="E1950" s="79"/>
      <c r="F1950" s="70" t="e">
        <f>VLOOKUP($E1950:$E$4969,'PLANO DE APLICAÇÃO'!$A$4:$B$1013,2,0)</f>
        <v>#N/A</v>
      </c>
      <c r="G1950" s="71"/>
      <c r="H1950" s="130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73"/>
      <c r="J1950" s="74"/>
      <c r="K1950" s="78"/>
    </row>
    <row r="1951" spans="1:11" s="131" customFormat="1" ht="41.25" customHeight="1" thickBot="1">
      <c r="A1951" s="68"/>
      <c r="B1951" s="77"/>
      <c r="C1951" s="76"/>
      <c r="D1951" s="69" t="e">
        <f>VLOOKUP($C1950:$C$4969,$C$27:$D$4969,2,0)</f>
        <v>#N/A</v>
      </c>
      <c r="E1951" s="79"/>
      <c r="F1951" s="70" t="e">
        <f>VLOOKUP($E1951:$E$4969,'PLANO DE APLICAÇÃO'!$A$4:$B$1013,2,0)</f>
        <v>#N/A</v>
      </c>
      <c r="G1951" s="71"/>
      <c r="H1951" s="130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73"/>
      <c r="J1951" s="74"/>
      <c r="K1951" s="78"/>
    </row>
    <row r="1952" spans="1:11" s="131" customFormat="1" ht="41.25" customHeight="1" thickBot="1">
      <c r="A1952" s="68"/>
      <c r="B1952" s="77"/>
      <c r="C1952" s="76"/>
      <c r="D1952" s="69" t="e">
        <f>VLOOKUP($C1951:$C$4969,$C$27:$D$4969,2,0)</f>
        <v>#N/A</v>
      </c>
      <c r="E1952" s="79"/>
      <c r="F1952" s="70" t="e">
        <f>VLOOKUP($E1952:$E$4969,'PLANO DE APLICAÇÃO'!$A$4:$B$1013,2,0)</f>
        <v>#N/A</v>
      </c>
      <c r="G1952" s="71"/>
      <c r="H1952" s="130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73"/>
      <c r="J1952" s="74"/>
      <c r="K1952" s="78"/>
    </row>
    <row r="1953" spans="1:11" s="131" customFormat="1" ht="41.25" customHeight="1" thickBot="1">
      <c r="A1953" s="68"/>
      <c r="B1953" s="77"/>
      <c r="C1953" s="76"/>
      <c r="D1953" s="69" t="e">
        <f>VLOOKUP($C1952:$C$4969,$C$27:$D$4969,2,0)</f>
        <v>#N/A</v>
      </c>
      <c r="E1953" s="79"/>
      <c r="F1953" s="70" t="e">
        <f>VLOOKUP($E1953:$E$4969,'PLANO DE APLICAÇÃO'!$A$4:$B$1013,2,0)</f>
        <v>#N/A</v>
      </c>
      <c r="G1953" s="71"/>
      <c r="H1953" s="130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73"/>
      <c r="J1953" s="74"/>
      <c r="K1953" s="78"/>
    </row>
    <row r="1954" spans="1:11" s="131" customFormat="1" ht="41.25" customHeight="1" thickBot="1">
      <c r="A1954" s="68"/>
      <c r="B1954" s="77"/>
      <c r="C1954" s="76"/>
      <c r="D1954" s="69" t="e">
        <f>VLOOKUP($C1953:$C$4969,$C$27:$D$4969,2,0)</f>
        <v>#N/A</v>
      </c>
      <c r="E1954" s="79"/>
      <c r="F1954" s="70" t="e">
        <f>VLOOKUP($E1954:$E$4969,'PLANO DE APLICAÇÃO'!$A$4:$B$1013,2,0)</f>
        <v>#N/A</v>
      </c>
      <c r="G1954" s="71"/>
      <c r="H1954" s="130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73"/>
      <c r="J1954" s="74"/>
      <c r="K1954" s="78"/>
    </row>
    <row r="1955" spans="1:11" s="131" customFormat="1" ht="41.25" customHeight="1" thickBot="1">
      <c r="A1955" s="68"/>
      <c r="B1955" s="77"/>
      <c r="C1955" s="76"/>
      <c r="D1955" s="69" t="e">
        <f>VLOOKUP($C1954:$C$4969,$C$27:$D$4969,2,0)</f>
        <v>#N/A</v>
      </c>
      <c r="E1955" s="79"/>
      <c r="F1955" s="70" t="e">
        <f>VLOOKUP($E1955:$E$4969,'PLANO DE APLICAÇÃO'!$A$4:$B$1013,2,0)</f>
        <v>#N/A</v>
      </c>
      <c r="G1955" s="71"/>
      <c r="H1955" s="130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73"/>
      <c r="J1955" s="74"/>
      <c r="K1955" s="78"/>
    </row>
    <row r="1956" spans="1:11" s="131" customFormat="1" ht="41.25" customHeight="1" thickBot="1">
      <c r="A1956" s="68"/>
      <c r="B1956" s="77"/>
      <c r="C1956" s="76"/>
      <c r="D1956" s="69" t="e">
        <f>VLOOKUP($C1955:$C$4969,$C$27:$D$4969,2,0)</f>
        <v>#N/A</v>
      </c>
      <c r="E1956" s="79"/>
      <c r="F1956" s="70" t="e">
        <f>VLOOKUP($E1956:$E$4969,'PLANO DE APLICAÇÃO'!$A$4:$B$1013,2,0)</f>
        <v>#N/A</v>
      </c>
      <c r="G1956" s="71"/>
      <c r="H1956" s="130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73"/>
      <c r="J1956" s="74"/>
      <c r="K1956" s="78"/>
    </row>
    <row r="1957" spans="1:11" s="131" customFormat="1" ht="41.25" customHeight="1" thickBot="1">
      <c r="A1957" s="68"/>
      <c r="B1957" s="77"/>
      <c r="C1957" s="76"/>
      <c r="D1957" s="69" t="e">
        <f>VLOOKUP($C1956:$C$4969,$C$27:$D$4969,2,0)</f>
        <v>#N/A</v>
      </c>
      <c r="E1957" s="79"/>
      <c r="F1957" s="70" t="e">
        <f>VLOOKUP($E1957:$E$4969,'PLANO DE APLICAÇÃO'!$A$4:$B$1013,2,0)</f>
        <v>#N/A</v>
      </c>
      <c r="G1957" s="71"/>
      <c r="H1957" s="130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73"/>
      <c r="J1957" s="74"/>
      <c r="K1957" s="78"/>
    </row>
    <row r="1958" spans="1:11" s="131" customFormat="1" ht="41.25" customHeight="1" thickBot="1">
      <c r="A1958" s="68"/>
      <c r="B1958" s="77"/>
      <c r="C1958" s="76"/>
      <c r="D1958" s="69" t="e">
        <f>VLOOKUP($C1957:$C$4969,$C$27:$D$4969,2,0)</f>
        <v>#N/A</v>
      </c>
      <c r="E1958" s="79"/>
      <c r="F1958" s="70" t="e">
        <f>VLOOKUP($E1958:$E$4969,'PLANO DE APLICAÇÃO'!$A$4:$B$1013,2,0)</f>
        <v>#N/A</v>
      </c>
      <c r="G1958" s="71"/>
      <c r="H1958" s="130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73"/>
      <c r="J1958" s="74"/>
      <c r="K1958" s="78"/>
    </row>
    <row r="1959" spans="1:11" s="131" customFormat="1" ht="41.25" customHeight="1" thickBot="1">
      <c r="A1959" s="68"/>
      <c r="B1959" s="77"/>
      <c r="C1959" s="76"/>
      <c r="D1959" s="69" t="e">
        <f>VLOOKUP($C1958:$C$4969,$C$27:$D$4969,2,0)</f>
        <v>#N/A</v>
      </c>
      <c r="E1959" s="79"/>
      <c r="F1959" s="70" t="e">
        <f>VLOOKUP($E1959:$E$4969,'PLANO DE APLICAÇÃO'!$A$4:$B$1013,2,0)</f>
        <v>#N/A</v>
      </c>
      <c r="G1959" s="71"/>
      <c r="H1959" s="130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73"/>
      <c r="J1959" s="74"/>
      <c r="K1959" s="78"/>
    </row>
    <row r="1960" spans="1:11" s="131" customFormat="1" ht="41.25" customHeight="1" thickBot="1">
      <c r="A1960" s="68"/>
      <c r="B1960" s="77"/>
      <c r="C1960" s="76"/>
      <c r="D1960" s="69" t="e">
        <f>VLOOKUP($C1959:$C$4969,$C$27:$D$4969,2,0)</f>
        <v>#N/A</v>
      </c>
      <c r="E1960" s="79"/>
      <c r="F1960" s="70" t="e">
        <f>VLOOKUP($E1960:$E$4969,'PLANO DE APLICAÇÃO'!$A$4:$B$1013,2,0)</f>
        <v>#N/A</v>
      </c>
      <c r="G1960" s="71"/>
      <c r="H1960" s="130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73"/>
      <c r="J1960" s="74"/>
      <c r="K1960" s="78"/>
    </row>
    <row r="1961" spans="1:11" s="131" customFormat="1" ht="41.25" customHeight="1" thickBot="1">
      <c r="A1961" s="68"/>
      <c r="B1961" s="77"/>
      <c r="C1961" s="76"/>
      <c r="D1961" s="69" t="e">
        <f>VLOOKUP($C1960:$C$4969,$C$27:$D$4969,2,0)</f>
        <v>#N/A</v>
      </c>
      <c r="E1961" s="79"/>
      <c r="F1961" s="70" t="e">
        <f>VLOOKUP($E1961:$E$4969,'PLANO DE APLICAÇÃO'!$A$4:$B$1013,2,0)</f>
        <v>#N/A</v>
      </c>
      <c r="G1961" s="71"/>
      <c r="H1961" s="130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73"/>
      <c r="J1961" s="74"/>
      <c r="K1961" s="78"/>
    </row>
    <row r="1962" spans="1:11" s="131" customFormat="1" ht="41.25" customHeight="1" thickBot="1">
      <c r="A1962" s="68"/>
      <c r="B1962" s="77"/>
      <c r="C1962" s="76"/>
      <c r="D1962" s="69" t="e">
        <f>VLOOKUP($C1961:$C$4969,$C$27:$D$4969,2,0)</f>
        <v>#N/A</v>
      </c>
      <c r="E1962" s="79"/>
      <c r="F1962" s="70" t="e">
        <f>VLOOKUP($E1962:$E$4969,'PLANO DE APLICAÇÃO'!$A$4:$B$1013,2,0)</f>
        <v>#N/A</v>
      </c>
      <c r="G1962" s="71"/>
      <c r="H1962" s="130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73"/>
      <c r="J1962" s="74"/>
      <c r="K1962" s="78"/>
    </row>
    <row r="1963" spans="1:11" s="131" customFormat="1" ht="41.25" customHeight="1" thickBot="1">
      <c r="A1963" s="68"/>
      <c r="B1963" s="77"/>
      <c r="C1963" s="76"/>
      <c r="D1963" s="69" t="e">
        <f>VLOOKUP($C1962:$C$4969,$C$27:$D$4969,2,0)</f>
        <v>#N/A</v>
      </c>
      <c r="E1963" s="79"/>
      <c r="F1963" s="70" t="e">
        <f>VLOOKUP($E1963:$E$4969,'PLANO DE APLICAÇÃO'!$A$4:$B$1013,2,0)</f>
        <v>#N/A</v>
      </c>
      <c r="G1963" s="71"/>
      <c r="H1963" s="130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73"/>
      <c r="J1963" s="74"/>
      <c r="K1963" s="78"/>
    </row>
    <row r="1964" spans="1:11" s="131" customFormat="1" ht="41.25" customHeight="1" thickBot="1">
      <c r="A1964" s="68"/>
      <c r="B1964" s="77"/>
      <c r="C1964" s="76"/>
      <c r="D1964" s="69" t="e">
        <f>VLOOKUP($C1963:$C$4969,$C$27:$D$4969,2,0)</f>
        <v>#N/A</v>
      </c>
      <c r="E1964" s="79"/>
      <c r="F1964" s="70" t="e">
        <f>VLOOKUP($E1964:$E$4969,'PLANO DE APLICAÇÃO'!$A$4:$B$1013,2,0)</f>
        <v>#N/A</v>
      </c>
      <c r="G1964" s="71"/>
      <c r="H1964" s="130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73"/>
      <c r="J1964" s="74"/>
      <c r="K1964" s="78"/>
    </row>
    <row r="1965" spans="1:11" s="131" customFormat="1" ht="41.25" customHeight="1" thickBot="1">
      <c r="A1965" s="68"/>
      <c r="B1965" s="77"/>
      <c r="C1965" s="76"/>
      <c r="D1965" s="69" t="e">
        <f>VLOOKUP($C1964:$C$4969,$C$27:$D$4969,2,0)</f>
        <v>#N/A</v>
      </c>
      <c r="E1965" s="79"/>
      <c r="F1965" s="70" t="e">
        <f>VLOOKUP($E1965:$E$4969,'PLANO DE APLICAÇÃO'!$A$4:$B$1013,2,0)</f>
        <v>#N/A</v>
      </c>
      <c r="G1965" s="71"/>
      <c r="H1965" s="130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73"/>
      <c r="J1965" s="74"/>
      <c r="K1965" s="78"/>
    </row>
    <row r="1966" spans="1:11" s="131" customFormat="1" ht="41.25" customHeight="1" thickBot="1">
      <c r="A1966" s="68"/>
      <c r="B1966" s="77"/>
      <c r="C1966" s="76"/>
      <c r="D1966" s="69" t="e">
        <f>VLOOKUP($C1965:$C$4969,$C$27:$D$4969,2,0)</f>
        <v>#N/A</v>
      </c>
      <c r="E1966" s="79"/>
      <c r="F1966" s="70" t="e">
        <f>VLOOKUP($E1966:$E$4969,'PLANO DE APLICAÇÃO'!$A$4:$B$1013,2,0)</f>
        <v>#N/A</v>
      </c>
      <c r="G1966" s="71"/>
      <c r="H1966" s="130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73"/>
      <c r="J1966" s="74"/>
      <c r="K1966" s="78"/>
    </row>
    <row r="1967" spans="1:11" s="131" customFormat="1" ht="41.25" customHeight="1" thickBot="1">
      <c r="A1967" s="68"/>
      <c r="B1967" s="77"/>
      <c r="C1967" s="76"/>
      <c r="D1967" s="69" t="e">
        <f>VLOOKUP($C1966:$C$4969,$C$27:$D$4969,2,0)</f>
        <v>#N/A</v>
      </c>
      <c r="E1967" s="79"/>
      <c r="F1967" s="70" t="e">
        <f>VLOOKUP($E1967:$E$4969,'PLANO DE APLICAÇÃO'!$A$4:$B$1013,2,0)</f>
        <v>#N/A</v>
      </c>
      <c r="G1967" s="71"/>
      <c r="H1967" s="130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73"/>
      <c r="J1967" s="74"/>
      <c r="K1967" s="78"/>
    </row>
    <row r="1968" spans="1:11" s="131" customFormat="1" ht="41.25" customHeight="1" thickBot="1">
      <c r="A1968" s="68"/>
      <c r="B1968" s="77"/>
      <c r="C1968" s="76"/>
      <c r="D1968" s="69" t="e">
        <f>VLOOKUP($C1967:$C$4969,$C$27:$D$4969,2,0)</f>
        <v>#N/A</v>
      </c>
      <c r="E1968" s="79"/>
      <c r="F1968" s="70" t="e">
        <f>VLOOKUP($E1968:$E$4969,'PLANO DE APLICAÇÃO'!$A$4:$B$1013,2,0)</f>
        <v>#N/A</v>
      </c>
      <c r="G1968" s="71"/>
      <c r="H1968" s="130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73"/>
      <c r="J1968" s="74"/>
      <c r="K1968" s="78"/>
    </row>
    <row r="1969" spans="1:11" s="131" customFormat="1" ht="41.25" customHeight="1" thickBot="1">
      <c r="A1969" s="68"/>
      <c r="B1969" s="77"/>
      <c r="C1969" s="76"/>
      <c r="D1969" s="69" t="e">
        <f>VLOOKUP($C1968:$C$4969,$C$27:$D$4969,2,0)</f>
        <v>#N/A</v>
      </c>
      <c r="E1969" s="79"/>
      <c r="F1969" s="70" t="e">
        <f>VLOOKUP($E1969:$E$4969,'PLANO DE APLICAÇÃO'!$A$4:$B$1013,2,0)</f>
        <v>#N/A</v>
      </c>
      <c r="G1969" s="71"/>
      <c r="H1969" s="130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73"/>
      <c r="J1969" s="74"/>
      <c r="K1969" s="78"/>
    </row>
    <row r="1970" spans="1:11" s="131" customFormat="1" ht="41.25" customHeight="1" thickBot="1">
      <c r="A1970" s="68"/>
      <c r="B1970" s="77"/>
      <c r="C1970" s="76"/>
      <c r="D1970" s="69" t="e">
        <f>VLOOKUP($C1969:$C$4969,$C$27:$D$4969,2,0)</f>
        <v>#N/A</v>
      </c>
      <c r="E1970" s="79"/>
      <c r="F1970" s="70" t="e">
        <f>VLOOKUP($E1970:$E$4969,'PLANO DE APLICAÇÃO'!$A$4:$B$1013,2,0)</f>
        <v>#N/A</v>
      </c>
      <c r="G1970" s="71"/>
      <c r="H1970" s="130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73"/>
      <c r="J1970" s="74"/>
      <c r="K1970" s="78"/>
    </row>
    <row r="1971" spans="1:11" s="131" customFormat="1" ht="41.25" customHeight="1" thickBot="1">
      <c r="A1971" s="68"/>
      <c r="B1971" s="77"/>
      <c r="C1971" s="76"/>
      <c r="D1971" s="69" t="e">
        <f>VLOOKUP($C1970:$C$4969,$C$27:$D$4969,2,0)</f>
        <v>#N/A</v>
      </c>
      <c r="E1971" s="79"/>
      <c r="F1971" s="70" t="e">
        <f>VLOOKUP($E1971:$E$4969,'PLANO DE APLICAÇÃO'!$A$4:$B$1013,2,0)</f>
        <v>#N/A</v>
      </c>
      <c r="G1971" s="71"/>
      <c r="H1971" s="130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73"/>
      <c r="J1971" s="74"/>
      <c r="K1971" s="78"/>
    </row>
    <row r="1972" spans="1:11" s="131" customFormat="1" ht="41.25" customHeight="1" thickBot="1">
      <c r="A1972" s="68"/>
      <c r="B1972" s="77"/>
      <c r="C1972" s="76"/>
      <c r="D1972" s="69" t="e">
        <f>VLOOKUP($C1971:$C$4969,$C$27:$D$4969,2,0)</f>
        <v>#N/A</v>
      </c>
      <c r="E1972" s="79"/>
      <c r="F1972" s="70" t="e">
        <f>VLOOKUP($E1972:$E$4969,'PLANO DE APLICAÇÃO'!$A$4:$B$1013,2,0)</f>
        <v>#N/A</v>
      </c>
      <c r="G1972" s="71"/>
      <c r="H1972" s="130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73"/>
      <c r="J1972" s="74"/>
      <c r="K1972" s="78"/>
    </row>
    <row r="1973" spans="1:11" s="131" customFormat="1" ht="41.25" customHeight="1" thickBot="1">
      <c r="A1973" s="68"/>
      <c r="B1973" s="77"/>
      <c r="C1973" s="76"/>
      <c r="D1973" s="69" t="e">
        <f>VLOOKUP($C1972:$C$4969,$C$27:$D$4969,2,0)</f>
        <v>#N/A</v>
      </c>
      <c r="E1973" s="79"/>
      <c r="F1973" s="70" t="e">
        <f>VLOOKUP($E1973:$E$4969,'PLANO DE APLICAÇÃO'!$A$4:$B$1013,2,0)</f>
        <v>#N/A</v>
      </c>
      <c r="G1973" s="71"/>
      <c r="H1973" s="130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73"/>
      <c r="J1973" s="74"/>
      <c r="K1973" s="78"/>
    </row>
    <row r="1974" spans="1:11" s="131" customFormat="1" ht="41.25" customHeight="1" thickBot="1">
      <c r="A1974" s="68"/>
      <c r="B1974" s="77"/>
      <c r="C1974" s="76"/>
      <c r="D1974" s="69" t="e">
        <f>VLOOKUP($C1973:$C$4969,$C$27:$D$4969,2,0)</f>
        <v>#N/A</v>
      </c>
      <c r="E1974" s="79"/>
      <c r="F1974" s="70" t="e">
        <f>VLOOKUP($E1974:$E$4969,'PLANO DE APLICAÇÃO'!$A$4:$B$1013,2,0)</f>
        <v>#N/A</v>
      </c>
      <c r="G1974" s="71"/>
      <c r="H1974" s="130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73"/>
      <c r="J1974" s="74"/>
      <c r="K1974" s="78"/>
    </row>
    <row r="1975" spans="1:11" s="131" customFormat="1" ht="41.25" customHeight="1" thickBot="1">
      <c r="A1975" s="68"/>
      <c r="B1975" s="77"/>
      <c r="C1975" s="76"/>
      <c r="D1975" s="69" t="e">
        <f>VLOOKUP($C1974:$C$4969,$C$27:$D$4969,2,0)</f>
        <v>#N/A</v>
      </c>
      <c r="E1975" s="79"/>
      <c r="F1975" s="70" t="e">
        <f>VLOOKUP($E1975:$E$4969,'PLANO DE APLICAÇÃO'!$A$4:$B$1013,2,0)</f>
        <v>#N/A</v>
      </c>
      <c r="G1975" s="71"/>
      <c r="H1975" s="130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73"/>
      <c r="J1975" s="74"/>
      <c r="K1975" s="78"/>
    </row>
    <row r="1976" spans="1:11" s="131" customFormat="1" ht="41.25" customHeight="1" thickBot="1">
      <c r="A1976" s="68"/>
      <c r="B1976" s="77"/>
      <c r="C1976" s="76"/>
      <c r="D1976" s="69" t="e">
        <f>VLOOKUP($C1975:$C$4969,$C$27:$D$4969,2,0)</f>
        <v>#N/A</v>
      </c>
      <c r="E1976" s="79"/>
      <c r="F1976" s="70" t="e">
        <f>VLOOKUP($E1976:$E$4969,'PLANO DE APLICAÇÃO'!$A$4:$B$1013,2,0)</f>
        <v>#N/A</v>
      </c>
      <c r="G1976" s="71"/>
      <c r="H1976" s="130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73"/>
      <c r="J1976" s="74"/>
      <c r="K1976" s="78"/>
    </row>
    <row r="1977" spans="1:11" s="131" customFormat="1" ht="41.25" customHeight="1" thickBot="1">
      <c r="A1977" s="68"/>
      <c r="B1977" s="77"/>
      <c r="C1977" s="76"/>
      <c r="D1977" s="69" t="e">
        <f>VLOOKUP($C1976:$C$4969,$C$27:$D$4969,2,0)</f>
        <v>#N/A</v>
      </c>
      <c r="E1977" s="79"/>
      <c r="F1977" s="70" t="e">
        <f>VLOOKUP($E1977:$E$4969,'PLANO DE APLICAÇÃO'!$A$4:$B$1013,2,0)</f>
        <v>#N/A</v>
      </c>
      <c r="G1977" s="71"/>
      <c r="H1977" s="130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73"/>
      <c r="J1977" s="74"/>
      <c r="K1977" s="78"/>
    </row>
    <row r="1978" spans="1:11" s="131" customFormat="1" ht="41.25" customHeight="1" thickBot="1">
      <c r="A1978" s="68"/>
      <c r="B1978" s="77"/>
      <c r="C1978" s="76"/>
      <c r="D1978" s="69" t="e">
        <f>VLOOKUP($C1977:$C$4969,$C$27:$D$4969,2,0)</f>
        <v>#N/A</v>
      </c>
      <c r="E1978" s="79"/>
      <c r="F1978" s="70" t="e">
        <f>VLOOKUP($E1978:$E$4969,'PLANO DE APLICAÇÃO'!$A$4:$B$1013,2,0)</f>
        <v>#N/A</v>
      </c>
      <c r="G1978" s="71"/>
      <c r="H1978" s="130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73"/>
      <c r="J1978" s="74"/>
      <c r="K1978" s="78"/>
    </row>
    <row r="1979" spans="1:11" s="131" customFormat="1" ht="41.25" customHeight="1" thickBot="1">
      <c r="A1979" s="68"/>
      <c r="B1979" s="77"/>
      <c r="C1979" s="76"/>
      <c r="D1979" s="69" t="e">
        <f>VLOOKUP($C1978:$C$4969,$C$27:$D$4969,2,0)</f>
        <v>#N/A</v>
      </c>
      <c r="E1979" s="79"/>
      <c r="F1979" s="70" t="e">
        <f>VLOOKUP($E1979:$E$4969,'PLANO DE APLICAÇÃO'!$A$4:$B$1013,2,0)</f>
        <v>#N/A</v>
      </c>
      <c r="G1979" s="71"/>
      <c r="H1979" s="130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73"/>
      <c r="J1979" s="74"/>
      <c r="K1979" s="78"/>
    </row>
    <row r="1980" spans="1:11" s="131" customFormat="1" ht="41.25" customHeight="1" thickBot="1">
      <c r="A1980" s="68"/>
      <c r="B1980" s="77"/>
      <c r="C1980" s="76"/>
      <c r="D1980" s="69" t="e">
        <f>VLOOKUP($C1979:$C$4969,$C$27:$D$4969,2,0)</f>
        <v>#N/A</v>
      </c>
      <c r="E1980" s="79"/>
      <c r="F1980" s="70" t="e">
        <f>VLOOKUP($E1980:$E$4969,'PLANO DE APLICAÇÃO'!$A$4:$B$1013,2,0)</f>
        <v>#N/A</v>
      </c>
      <c r="G1980" s="71"/>
      <c r="H1980" s="130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73"/>
      <c r="J1980" s="74"/>
      <c r="K1980" s="78"/>
    </row>
    <row r="1981" spans="1:11" s="131" customFormat="1" ht="41.25" customHeight="1" thickBot="1">
      <c r="A1981" s="68"/>
      <c r="B1981" s="77"/>
      <c r="C1981" s="76"/>
      <c r="D1981" s="69" t="e">
        <f>VLOOKUP($C1980:$C$4969,$C$27:$D$4969,2,0)</f>
        <v>#N/A</v>
      </c>
      <c r="E1981" s="79"/>
      <c r="F1981" s="70" t="e">
        <f>VLOOKUP($E1981:$E$4969,'PLANO DE APLICAÇÃO'!$A$4:$B$1013,2,0)</f>
        <v>#N/A</v>
      </c>
      <c r="G1981" s="71"/>
      <c r="H1981" s="130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73"/>
      <c r="J1981" s="74"/>
      <c r="K1981" s="78"/>
    </row>
    <row r="1982" spans="1:11" s="131" customFormat="1" ht="41.25" customHeight="1" thickBot="1">
      <c r="A1982" s="68"/>
      <c r="B1982" s="77"/>
      <c r="C1982" s="76"/>
      <c r="D1982" s="69" t="e">
        <f>VLOOKUP($C1981:$C$4969,$C$27:$D$4969,2,0)</f>
        <v>#N/A</v>
      </c>
      <c r="E1982" s="79"/>
      <c r="F1982" s="70" t="e">
        <f>VLOOKUP($E1982:$E$4969,'PLANO DE APLICAÇÃO'!$A$4:$B$1013,2,0)</f>
        <v>#N/A</v>
      </c>
      <c r="G1982" s="71"/>
      <c r="H1982" s="130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73"/>
      <c r="J1982" s="74"/>
      <c r="K1982" s="78"/>
    </row>
    <row r="1983" spans="1:11" s="131" customFormat="1" ht="41.25" customHeight="1" thickBot="1">
      <c r="A1983" s="68"/>
      <c r="B1983" s="77"/>
      <c r="C1983" s="76"/>
      <c r="D1983" s="69" t="e">
        <f>VLOOKUP($C1982:$C$4969,$C$27:$D$4969,2,0)</f>
        <v>#N/A</v>
      </c>
      <c r="E1983" s="79"/>
      <c r="F1983" s="70" t="e">
        <f>VLOOKUP($E1983:$E$4969,'PLANO DE APLICAÇÃO'!$A$4:$B$1013,2,0)</f>
        <v>#N/A</v>
      </c>
      <c r="G1983" s="71"/>
      <c r="H1983" s="130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73"/>
      <c r="J1983" s="74"/>
      <c r="K1983" s="78"/>
    </row>
    <row r="1984" spans="1:11" s="131" customFormat="1" ht="41.25" customHeight="1" thickBot="1">
      <c r="A1984" s="68"/>
      <c r="B1984" s="77"/>
      <c r="C1984" s="76"/>
      <c r="D1984" s="69" t="e">
        <f>VLOOKUP($C1983:$C$4969,$C$27:$D$4969,2,0)</f>
        <v>#N/A</v>
      </c>
      <c r="E1984" s="79"/>
      <c r="F1984" s="70" t="e">
        <f>VLOOKUP($E1984:$E$4969,'PLANO DE APLICAÇÃO'!$A$4:$B$1013,2,0)</f>
        <v>#N/A</v>
      </c>
      <c r="G1984" s="71"/>
      <c r="H1984" s="130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73"/>
      <c r="J1984" s="74"/>
      <c r="K1984" s="78"/>
    </row>
    <row r="1985" spans="1:11" s="131" customFormat="1" ht="41.25" customHeight="1" thickBot="1">
      <c r="A1985" s="68"/>
      <c r="B1985" s="77"/>
      <c r="C1985" s="76"/>
      <c r="D1985" s="69" t="e">
        <f>VLOOKUP($C1984:$C$4969,$C$27:$D$4969,2,0)</f>
        <v>#N/A</v>
      </c>
      <c r="E1985" s="79"/>
      <c r="F1985" s="70" t="e">
        <f>VLOOKUP($E1985:$E$4969,'PLANO DE APLICAÇÃO'!$A$4:$B$1013,2,0)</f>
        <v>#N/A</v>
      </c>
      <c r="G1985" s="71"/>
      <c r="H1985" s="130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73"/>
      <c r="J1985" s="74"/>
      <c r="K1985" s="78"/>
    </row>
    <row r="1986" spans="1:11" s="131" customFormat="1" ht="41.25" customHeight="1" thickBot="1">
      <c r="A1986" s="68"/>
      <c r="B1986" s="77"/>
      <c r="C1986" s="76"/>
      <c r="D1986" s="69" t="e">
        <f>VLOOKUP($C1985:$C$4969,$C$27:$D$4969,2,0)</f>
        <v>#N/A</v>
      </c>
      <c r="E1986" s="79"/>
      <c r="F1986" s="70" t="e">
        <f>VLOOKUP($E1986:$E$4969,'PLANO DE APLICAÇÃO'!$A$4:$B$1013,2,0)</f>
        <v>#N/A</v>
      </c>
      <c r="G1986" s="71"/>
      <c r="H1986" s="130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73"/>
      <c r="J1986" s="74"/>
      <c r="K1986" s="78"/>
    </row>
    <row r="1987" spans="1:11" s="131" customFormat="1" ht="41.25" customHeight="1" thickBot="1">
      <c r="A1987" s="68"/>
      <c r="B1987" s="77"/>
      <c r="C1987" s="76"/>
      <c r="D1987" s="69" t="e">
        <f>VLOOKUP($C1986:$C$4969,$C$27:$D$4969,2,0)</f>
        <v>#N/A</v>
      </c>
      <c r="E1987" s="79"/>
      <c r="F1987" s="70" t="e">
        <f>VLOOKUP($E1987:$E$4969,'PLANO DE APLICAÇÃO'!$A$4:$B$1013,2,0)</f>
        <v>#N/A</v>
      </c>
      <c r="G1987" s="71"/>
      <c r="H1987" s="130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73"/>
      <c r="J1987" s="74"/>
      <c r="K1987" s="78"/>
    </row>
    <row r="1988" spans="1:11" s="131" customFormat="1" ht="41.25" customHeight="1" thickBot="1">
      <c r="A1988" s="68"/>
      <c r="B1988" s="77"/>
      <c r="C1988" s="76"/>
      <c r="D1988" s="69" t="e">
        <f>VLOOKUP($C1987:$C$4969,$C$27:$D$4969,2,0)</f>
        <v>#N/A</v>
      </c>
      <c r="E1988" s="79"/>
      <c r="F1988" s="70" t="e">
        <f>VLOOKUP($E1988:$E$4969,'PLANO DE APLICAÇÃO'!$A$4:$B$1013,2,0)</f>
        <v>#N/A</v>
      </c>
      <c r="G1988" s="71"/>
      <c r="H1988" s="130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73"/>
      <c r="J1988" s="74"/>
      <c r="K1988" s="78"/>
    </row>
    <row r="1989" spans="1:11" s="131" customFormat="1" ht="41.25" customHeight="1" thickBot="1">
      <c r="A1989" s="68"/>
      <c r="B1989" s="77"/>
      <c r="C1989" s="76"/>
      <c r="D1989" s="69" t="e">
        <f>VLOOKUP($C1988:$C$4969,$C$27:$D$4969,2,0)</f>
        <v>#N/A</v>
      </c>
      <c r="E1989" s="79"/>
      <c r="F1989" s="70" t="e">
        <f>VLOOKUP($E1989:$E$4969,'PLANO DE APLICAÇÃO'!$A$4:$B$1013,2,0)</f>
        <v>#N/A</v>
      </c>
      <c r="G1989" s="71"/>
      <c r="H1989" s="130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73"/>
      <c r="J1989" s="74"/>
      <c r="K1989" s="78"/>
    </row>
    <row r="1990" spans="1:11" s="131" customFormat="1" ht="41.25" customHeight="1" thickBot="1">
      <c r="A1990" s="68"/>
      <c r="B1990" s="77"/>
      <c r="C1990" s="76"/>
      <c r="D1990" s="69" t="e">
        <f>VLOOKUP($C1989:$C$4969,$C$27:$D$4969,2,0)</f>
        <v>#N/A</v>
      </c>
      <c r="E1990" s="79"/>
      <c r="F1990" s="70" t="e">
        <f>VLOOKUP($E1990:$E$4969,'PLANO DE APLICAÇÃO'!$A$4:$B$1013,2,0)</f>
        <v>#N/A</v>
      </c>
      <c r="G1990" s="71"/>
      <c r="H1990" s="130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73"/>
      <c r="J1990" s="74"/>
      <c r="K1990" s="78"/>
    </row>
    <row r="1991" spans="1:11" s="131" customFormat="1" ht="41.25" customHeight="1" thickBot="1">
      <c r="A1991" s="68"/>
      <c r="B1991" s="77"/>
      <c r="C1991" s="76"/>
      <c r="D1991" s="69" t="e">
        <f>VLOOKUP($C1990:$C$4969,$C$27:$D$4969,2,0)</f>
        <v>#N/A</v>
      </c>
      <c r="E1991" s="79"/>
      <c r="F1991" s="70" t="e">
        <f>VLOOKUP($E1991:$E$4969,'PLANO DE APLICAÇÃO'!$A$4:$B$1013,2,0)</f>
        <v>#N/A</v>
      </c>
      <c r="G1991" s="71"/>
      <c r="H1991" s="130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73"/>
      <c r="J1991" s="74"/>
      <c r="K1991" s="78"/>
    </row>
    <row r="1992" spans="1:11" s="131" customFormat="1" ht="41.25" customHeight="1" thickBot="1">
      <c r="A1992" s="68"/>
      <c r="B1992" s="77"/>
      <c r="C1992" s="76"/>
      <c r="D1992" s="69" t="e">
        <f>VLOOKUP($C1991:$C$4969,$C$27:$D$4969,2,0)</f>
        <v>#N/A</v>
      </c>
      <c r="E1992" s="79"/>
      <c r="F1992" s="70" t="e">
        <f>VLOOKUP($E1992:$E$4969,'PLANO DE APLICAÇÃO'!$A$4:$B$1013,2,0)</f>
        <v>#N/A</v>
      </c>
      <c r="G1992" s="71"/>
      <c r="H1992" s="130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73"/>
      <c r="J1992" s="74"/>
      <c r="K1992" s="78"/>
    </row>
    <row r="1993" spans="1:11" s="131" customFormat="1" ht="41.25" customHeight="1" thickBot="1">
      <c r="A1993" s="68"/>
      <c r="B1993" s="77"/>
      <c r="C1993" s="76"/>
      <c r="D1993" s="69" t="e">
        <f>VLOOKUP($C1992:$C$4969,$C$27:$D$4969,2,0)</f>
        <v>#N/A</v>
      </c>
      <c r="E1993" s="79"/>
      <c r="F1993" s="70" t="e">
        <f>VLOOKUP($E1993:$E$4969,'PLANO DE APLICAÇÃO'!$A$4:$B$1013,2,0)</f>
        <v>#N/A</v>
      </c>
      <c r="G1993" s="71"/>
      <c r="H1993" s="130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73"/>
      <c r="J1993" s="74"/>
      <c r="K1993" s="78"/>
    </row>
    <row r="1994" spans="1:11" s="131" customFormat="1" ht="41.25" customHeight="1" thickBot="1">
      <c r="A1994" s="68"/>
      <c r="B1994" s="77"/>
      <c r="C1994" s="76"/>
      <c r="D1994" s="69" t="e">
        <f>VLOOKUP($C1993:$C$4969,$C$27:$D$4969,2,0)</f>
        <v>#N/A</v>
      </c>
      <c r="E1994" s="79"/>
      <c r="F1994" s="70" t="e">
        <f>VLOOKUP($E1994:$E$4969,'PLANO DE APLICAÇÃO'!$A$4:$B$1013,2,0)</f>
        <v>#N/A</v>
      </c>
      <c r="G1994" s="71"/>
      <c r="H1994" s="130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73"/>
      <c r="J1994" s="74"/>
      <c r="K1994" s="78"/>
    </row>
    <row r="1995" spans="1:11" s="131" customFormat="1" ht="41.25" customHeight="1" thickBot="1">
      <c r="A1995" s="68"/>
      <c r="B1995" s="77"/>
      <c r="C1995" s="76"/>
      <c r="D1995" s="69" t="e">
        <f>VLOOKUP($C1994:$C$4969,$C$27:$D$4969,2,0)</f>
        <v>#N/A</v>
      </c>
      <c r="E1995" s="79"/>
      <c r="F1995" s="70" t="e">
        <f>VLOOKUP($E1995:$E$4969,'PLANO DE APLICAÇÃO'!$A$4:$B$1013,2,0)</f>
        <v>#N/A</v>
      </c>
      <c r="G1995" s="71"/>
      <c r="H1995" s="130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73"/>
      <c r="J1995" s="74"/>
      <c r="K1995" s="78"/>
    </row>
    <row r="1996" spans="1:11" s="131" customFormat="1" ht="41.25" customHeight="1" thickBot="1">
      <c r="A1996" s="68"/>
      <c r="B1996" s="77"/>
      <c r="C1996" s="76"/>
      <c r="D1996" s="69" t="e">
        <f>VLOOKUP($C1995:$C$4969,$C$27:$D$4969,2,0)</f>
        <v>#N/A</v>
      </c>
      <c r="E1996" s="79"/>
      <c r="F1996" s="70" t="e">
        <f>VLOOKUP($E1996:$E$4969,'PLANO DE APLICAÇÃO'!$A$4:$B$1013,2,0)</f>
        <v>#N/A</v>
      </c>
      <c r="G1996" s="71"/>
      <c r="H1996" s="130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73"/>
      <c r="J1996" s="74"/>
      <c r="K1996" s="78"/>
    </row>
    <row r="1997" spans="1:11" s="131" customFormat="1" ht="41.25" customHeight="1" thickBot="1">
      <c r="A1997" s="68"/>
      <c r="B1997" s="77"/>
      <c r="C1997" s="76"/>
      <c r="D1997" s="69" t="e">
        <f>VLOOKUP($C1996:$C$4969,$C$27:$D$4969,2,0)</f>
        <v>#N/A</v>
      </c>
      <c r="E1997" s="79"/>
      <c r="F1997" s="70" t="e">
        <f>VLOOKUP($E1997:$E$4969,'PLANO DE APLICAÇÃO'!$A$4:$B$1013,2,0)</f>
        <v>#N/A</v>
      </c>
      <c r="G1997" s="71"/>
      <c r="H1997" s="130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73"/>
      <c r="J1997" s="74"/>
      <c r="K1997" s="78"/>
    </row>
    <row r="1998" spans="1:11" s="131" customFormat="1" ht="41.25" customHeight="1" thickBot="1">
      <c r="A1998" s="68"/>
      <c r="B1998" s="77"/>
      <c r="C1998" s="76"/>
      <c r="D1998" s="69" t="e">
        <f>VLOOKUP($C1997:$C$4969,$C$27:$D$4969,2,0)</f>
        <v>#N/A</v>
      </c>
      <c r="E1998" s="79"/>
      <c r="F1998" s="70" t="e">
        <f>VLOOKUP($E1998:$E$4969,'PLANO DE APLICAÇÃO'!$A$4:$B$1013,2,0)</f>
        <v>#N/A</v>
      </c>
      <c r="G1998" s="71"/>
      <c r="H1998" s="130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73"/>
      <c r="J1998" s="74"/>
      <c r="K1998" s="78"/>
    </row>
    <row r="1999" spans="1:11" s="131" customFormat="1" ht="41.25" customHeight="1" thickBot="1">
      <c r="A1999" s="68"/>
      <c r="B1999" s="77"/>
      <c r="C1999" s="76"/>
      <c r="D1999" s="69" t="e">
        <f>VLOOKUP($C1998:$C$4969,$C$27:$D$4969,2,0)</f>
        <v>#N/A</v>
      </c>
      <c r="E1999" s="79"/>
      <c r="F1999" s="70" t="e">
        <f>VLOOKUP($E1999:$E$4969,'PLANO DE APLICAÇÃO'!$A$4:$B$1013,2,0)</f>
        <v>#N/A</v>
      </c>
      <c r="G1999" s="71"/>
      <c r="H1999" s="130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73"/>
      <c r="J1999" s="74"/>
      <c r="K1999" s="78"/>
    </row>
    <row r="2000" spans="1:11" s="131" customFormat="1" ht="41.25" customHeight="1" thickBot="1">
      <c r="A2000" s="68"/>
      <c r="B2000" s="77"/>
      <c r="C2000" s="76"/>
      <c r="D2000" s="69" t="e">
        <f>VLOOKUP($C1999:$C$4969,$C$27:$D$4969,2,0)</f>
        <v>#N/A</v>
      </c>
      <c r="E2000" s="79"/>
      <c r="F2000" s="70" t="e">
        <f>VLOOKUP($E2000:$E$4969,'PLANO DE APLICAÇÃO'!$A$4:$B$1013,2,0)</f>
        <v>#N/A</v>
      </c>
      <c r="G2000" s="71"/>
      <c r="H2000" s="130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73"/>
      <c r="J2000" s="74"/>
      <c r="K2000" s="78"/>
    </row>
    <row r="2001" spans="1:11" s="131" customFormat="1" ht="41.25" customHeight="1" thickBot="1">
      <c r="A2001" s="68"/>
      <c r="B2001" s="77"/>
      <c r="C2001" s="76"/>
      <c r="D2001" s="69" t="e">
        <f>VLOOKUP($C2000:$C$4969,$C$27:$D$4969,2,0)</f>
        <v>#N/A</v>
      </c>
      <c r="E2001" s="79"/>
      <c r="F2001" s="70" t="e">
        <f>VLOOKUP($E2001:$E$4969,'PLANO DE APLICAÇÃO'!$A$4:$B$1013,2,0)</f>
        <v>#N/A</v>
      </c>
      <c r="G2001" s="71"/>
      <c r="H2001" s="130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73"/>
      <c r="J2001" s="74"/>
      <c r="K2001" s="78"/>
    </row>
    <row r="2002" spans="1:11" s="131" customFormat="1" ht="41.25" customHeight="1" thickBot="1">
      <c r="A2002" s="68"/>
      <c r="B2002" s="77"/>
      <c r="C2002" s="76"/>
      <c r="D2002" s="69" t="e">
        <f>VLOOKUP($C2001:$C$4969,$C$27:$D$4969,2,0)</f>
        <v>#N/A</v>
      </c>
      <c r="E2002" s="79"/>
      <c r="F2002" s="70" t="e">
        <f>VLOOKUP($E2002:$E$4969,'PLANO DE APLICAÇÃO'!$A$4:$B$1013,2,0)</f>
        <v>#N/A</v>
      </c>
      <c r="G2002" s="71"/>
      <c r="H2002" s="130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73"/>
      <c r="J2002" s="74"/>
      <c r="K2002" s="78"/>
    </row>
    <row r="2003" spans="1:11" s="131" customFormat="1" ht="41.25" customHeight="1" thickBot="1">
      <c r="A2003" s="68"/>
      <c r="B2003" s="77"/>
      <c r="C2003" s="76"/>
      <c r="D2003" s="69" t="e">
        <f>VLOOKUP($C2002:$C$4969,$C$27:$D$4969,2,0)</f>
        <v>#N/A</v>
      </c>
      <c r="E2003" s="79"/>
      <c r="F2003" s="70" t="e">
        <f>VLOOKUP($E2003:$E$4969,'PLANO DE APLICAÇÃO'!$A$4:$B$1013,2,0)</f>
        <v>#N/A</v>
      </c>
      <c r="G2003" s="71"/>
      <c r="H2003" s="130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73"/>
      <c r="J2003" s="74"/>
      <c r="K2003" s="78"/>
    </row>
    <row r="2004" spans="1:11" s="131" customFormat="1" ht="41.25" customHeight="1" thickBot="1">
      <c r="A2004" s="68"/>
      <c r="B2004" s="77"/>
      <c r="C2004" s="76"/>
      <c r="D2004" s="69" t="e">
        <f>VLOOKUP($C2003:$C$4969,$C$27:$D$4969,2,0)</f>
        <v>#N/A</v>
      </c>
      <c r="E2004" s="79"/>
      <c r="F2004" s="70" t="e">
        <f>VLOOKUP($E2004:$E$4969,'PLANO DE APLICAÇÃO'!$A$4:$B$1013,2,0)</f>
        <v>#N/A</v>
      </c>
      <c r="G2004" s="71"/>
      <c r="H2004" s="130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73"/>
      <c r="J2004" s="74"/>
      <c r="K2004" s="78"/>
    </row>
    <row r="2005" spans="1:11" s="131" customFormat="1" ht="41.25" customHeight="1" thickBot="1">
      <c r="A2005" s="68"/>
      <c r="B2005" s="77"/>
      <c r="C2005" s="76"/>
      <c r="D2005" s="69" t="e">
        <f>VLOOKUP($C2004:$C$4969,$C$27:$D$4969,2,0)</f>
        <v>#N/A</v>
      </c>
      <c r="E2005" s="79"/>
      <c r="F2005" s="70" t="e">
        <f>VLOOKUP($E2005:$E$4969,'PLANO DE APLICAÇÃO'!$A$4:$B$1013,2,0)</f>
        <v>#N/A</v>
      </c>
      <c r="G2005" s="71"/>
      <c r="H2005" s="130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73"/>
      <c r="J2005" s="74"/>
      <c r="K2005" s="78"/>
    </row>
    <row r="2006" spans="1:11" s="131" customFormat="1" ht="41.25" customHeight="1" thickBot="1">
      <c r="A2006" s="68"/>
      <c r="B2006" s="77"/>
      <c r="C2006" s="76"/>
      <c r="D2006" s="69" t="e">
        <f>VLOOKUP($C2005:$C$4969,$C$27:$D$4969,2,0)</f>
        <v>#N/A</v>
      </c>
      <c r="E2006" s="79"/>
      <c r="F2006" s="70" t="e">
        <f>VLOOKUP($E2006:$E$4969,'PLANO DE APLICAÇÃO'!$A$4:$B$1013,2,0)</f>
        <v>#N/A</v>
      </c>
      <c r="G2006" s="71"/>
      <c r="H2006" s="130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73"/>
      <c r="J2006" s="74"/>
      <c r="K2006" s="78"/>
    </row>
    <row r="2007" spans="1:11" s="131" customFormat="1" ht="41.25" customHeight="1" thickBot="1">
      <c r="A2007" s="68"/>
      <c r="B2007" s="77"/>
      <c r="C2007" s="76"/>
      <c r="D2007" s="69" t="e">
        <f>VLOOKUP($C2006:$C$4969,$C$27:$D$4969,2,0)</f>
        <v>#N/A</v>
      </c>
      <c r="E2007" s="79"/>
      <c r="F2007" s="70" t="e">
        <f>VLOOKUP($E2007:$E$4969,'PLANO DE APLICAÇÃO'!$A$4:$B$1013,2,0)</f>
        <v>#N/A</v>
      </c>
      <c r="G2007" s="71"/>
      <c r="H2007" s="130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73"/>
      <c r="J2007" s="74"/>
      <c r="K2007" s="78"/>
    </row>
    <row r="2008" spans="1:11" s="131" customFormat="1" ht="41.25" customHeight="1" thickBot="1">
      <c r="A2008" s="68"/>
      <c r="B2008" s="77"/>
      <c r="C2008" s="76"/>
      <c r="D2008" s="69" t="e">
        <f>VLOOKUP($C2007:$C$4969,$C$27:$D$4969,2,0)</f>
        <v>#N/A</v>
      </c>
      <c r="E2008" s="79"/>
      <c r="F2008" s="70" t="e">
        <f>VLOOKUP($E2008:$E$4969,'PLANO DE APLICAÇÃO'!$A$4:$B$1013,2,0)</f>
        <v>#N/A</v>
      </c>
      <c r="G2008" s="71"/>
      <c r="H2008" s="130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73"/>
      <c r="J2008" s="74"/>
      <c r="K2008" s="78"/>
    </row>
    <row r="2009" spans="1:11" s="131" customFormat="1" ht="41.25" customHeight="1" thickBot="1">
      <c r="A2009" s="68"/>
      <c r="B2009" s="77"/>
      <c r="C2009" s="76"/>
      <c r="D2009" s="69" t="e">
        <f>VLOOKUP($C2008:$C$4969,$C$27:$D$4969,2,0)</f>
        <v>#N/A</v>
      </c>
      <c r="E2009" s="79"/>
      <c r="F2009" s="70" t="e">
        <f>VLOOKUP($E2009:$E$4969,'PLANO DE APLICAÇÃO'!$A$4:$B$1013,2,0)</f>
        <v>#N/A</v>
      </c>
      <c r="G2009" s="71"/>
      <c r="H2009" s="130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73"/>
      <c r="J2009" s="74"/>
      <c r="K2009" s="78"/>
    </row>
    <row r="2010" spans="1:11" s="131" customFormat="1" ht="41.25" customHeight="1" thickBot="1">
      <c r="A2010" s="68"/>
      <c r="B2010" s="77"/>
      <c r="C2010" s="76"/>
      <c r="D2010" s="69" t="e">
        <f>VLOOKUP($C2009:$C$4969,$C$27:$D$4969,2,0)</f>
        <v>#N/A</v>
      </c>
      <c r="E2010" s="79"/>
      <c r="F2010" s="70" t="e">
        <f>VLOOKUP($E2010:$E$4969,'PLANO DE APLICAÇÃO'!$A$4:$B$1013,2,0)</f>
        <v>#N/A</v>
      </c>
      <c r="G2010" s="71"/>
      <c r="H2010" s="130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73"/>
      <c r="J2010" s="74"/>
      <c r="K2010" s="78"/>
    </row>
    <row r="2011" spans="1:11" s="131" customFormat="1" ht="41.25" customHeight="1" thickBot="1">
      <c r="A2011" s="68"/>
      <c r="B2011" s="77"/>
      <c r="C2011" s="76"/>
      <c r="D2011" s="69" t="e">
        <f>VLOOKUP($C2010:$C$4969,$C$27:$D$4969,2,0)</f>
        <v>#N/A</v>
      </c>
      <c r="E2011" s="79"/>
      <c r="F2011" s="70" t="e">
        <f>VLOOKUP($E2011:$E$4969,'PLANO DE APLICAÇÃO'!$A$4:$B$1013,2,0)</f>
        <v>#N/A</v>
      </c>
      <c r="G2011" s="71"/>
      <c r="H2011" s="130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73"/>
      <c r="J2011" s="74"/>
      <c r="K2011" s="78"/>
    </row>
    <row r="2012" spans="1:11" s="131" customFormat="1" ht="41.25" customHeight="1" thickBot="1">
      <c r="A2012" s="68"/>
      <c r="B2012" s="77"/>
      <c r="C2012" s="76"/>
      <c r="D2012" s="69" t="e">
        <f>VLOOKUP($C2011:$C$4969,$C$27:$D$4969,2,0)</f>
        <v>#N/A</v>
      </c>
      <c r="E2012" s="79"/>
      <c r="F2012" s="70" t="e">
        <f>VLOOKUP($E2012:$E$4969,'PLANO DE APLICAÇÃO'!$A$4:$B$1013,2,0)</f>
        <v>#N/A</v>
      </c>
      <c r="G2012" s="71"/>
      <c r="H2012" s="130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73"/>
      <c r="J2012" s="74"/>
      <c r="K2012" s="78"/>
    </row>
    <row r="2013" spans="1:11" s="131" customFormat="1" ht="41.25" customHeight="1" thickBot="1">
      <c r="A2013" s="68"/>
      <c r="B2013" s="77"/>
      <c r="C2013" s="76"/>
      <c r="D2013" s="69" t="e">
        <f>VLOOKUP($C2012:$C$4969,$C$27:$D$4969,2,0)</f>
        <v>#N/A</v>
      </c>
      <c r="E2013" s="79"/>
      <c r="F2013" s="70" t="e">
        <f>VLOOKUP($E2013:$E$4969,'PLANO DE APLICAÇÃO'!$A$4:$B$1013,2,0)</f>
        <v>#N/A</v>
      </c>
      <c r="G2013" s="71"/>
      <c r="H2013" s="130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73"/>
      <c r="J2013" s="74"/>
      <c r="K2013" s="78"/>
    </row>
    <row r="2014" spans="1:11" s="131" customFormat="1" ht="41.25" customHeight="1" thickBot="1">
      <c r="A2014" s="68"/>
      <c r="B2014" s="77"/>
      <c r="C2014" s="76"/>
      <c r="D2014" s="69" t="e">
        <f>VLOOKUP($C2013:$C$4969,$C$27:$D$4969,2,0)</f>
        <v>#N/A</v>
      </c>
      <c r="E2014" s="79"/>
      <c r="F2014" s="70" t="e">
        <f>VLOOKUP($E2014:$E$4969,'PLANO DE APLICAÇÃO'!$A$4:$B$1013,2,0)</f>
        <v>#N/A</v>
      </c>
      <c r="G2014" s="71"/>
      <c r="H2014" s="130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73"/>
      <c r="J2014" s="74"/>
      <c r="K2014" s="78"/>
    </row>
    <row r="2015" spans="1:11" s="131" customFormat="1" ht="41.25" customHeight="1" thickBot="1">
      <c r="A2015" s="68"/>
      <c r="B2015" s="77"/>
      <c r="C2015" s="76"/>
      <c r="D2015" s="69" t="e">
        <f>VLOOKUP($C2014:$C$4969,$C$27:$D$4969,2,0)</f>
        <v>#N/A</v>
      </c>
      <c r="E2015" s="79"/>
      <c r="F2015" s="70" t="e">
        <f>VLOOKUP($E2015:$E$4969,'PLANO DE APLICAÇÃO'!$A$4:$B$1013,2,0)</f>
        <v>#N/A</v>
      </c>
      <c r="G2015" s="71"/>
      <c r="H2015" s="130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73"/>
      <c r="J2015" s="74"/>
      <c r="K2015" s="78"/>
    </row>
    <row r="2016" spans="1:11" s="131" customFormat="1" ht="41.25" customHeight="1" thickBot="1">
      <c r="A2016" s="68"/>
      <c r="B2016" s="77"/>
      <c r="C2016" s="76"/>
      <c r="D2016" s="69" t="e">
        <f>VLOOKUP($C2015:$C$4969,$C$27:$D$4969,2,0)</f>
        <v>#N/A</v>
      </c>
      <c r="E2016" s="79"/>
      <c r="F2016" s="70" t="e">
        <f>VLOOKUP($E2016:$E$4969,'PLANO DE APLICAÇÃO'!$A$4:$B$1013,2,0)</f>
        <v>#N/A</v>
      </c>
      <c r="G2016" s="71"/>
      <c r="H2016" s="130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73"/>
      <c r="J2016" s="74"/>
      <c r="K2016" s="78"/>
    </row>
    <row r="2017" spans="1:11" s="131" customFormat="1" ht="41.25" customHeight="1" thickBot="1">
      <c r="A2017" s="68"/>
      <c r="B2017" s="77"/>
      <c r="C2017" s="76"/>
      <c r="D2017" s="69" t="e">
        <f>VLOOKUP($C2016:$C$4969,$C$27:$D$4969,2,0)</f>
        <v>#N/A</v>
      </c>
      <c r="E2017" s="79"/>
      <c r="F2017" s="70" t="e">
        <f>VLOOKUP($E2017:$E$4969,'PLANO DE APLICAÇÃO'!$A$4:$B$1013,2,0)</f>
        <v>#N/A</v>
      </c>
      <c r="G2017" s="71"/>
      <c r="H2017" s="130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73"/>
      <c r="J2017" s="74"/>
      <c r="K2017" s="78"/>
    </row>
    <row r="2018" spans="1:11" s="131" customFormat="1" ht="41.25" customHeight="1" thickBot="1">
      <c r="A2018" s="68"/>
      <c r="B2018" s="77"/>
      <c r="C2018" s="76"/>
      <c r="D2018" s="69" t="e">
        <f>VLOOKUP($C2017:$C$4969,$C$27:$D$4969,2,0)</f>
        <v>#N/A</v>
      </c>
      <c r="E2018" s="79"/>
      <c r="F2018" s="70" t="e">
        <f>VLOOKUP($E2018:$E$4969,'PLANO DE APLICAÇÃO'!$A$4:$B$1013,2,0)</f>
        <v>#N/A</v>
      </c>
      <c r="G2018" s="71"/>
      <c r="H2018" s="130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73"/>
      <c r="J2018" s="74"/>
      <c r="K2018" s="78"/>
    </row>
    <row r="2019" spans="1:11" s="131" customFormat="1" ht="41.25" customHeight="1" thickBot="1">
      <c r="A2019" s="68"/>
      <c r="B2019" s="77"/>
      <c r="C2019" s="76"/>
      <c r="D2019" s="69" t="e">
        <f>VLOOKUP($C2018:$C$4969,$C$27:$D$4969,2,0)</f>
        <v>#N/A</v>
      </c>
      <c r="E2019" s="79"/>
      <c r="F2019" s="70" t="e">
        <f>VLOOKUP($E2019:$E$4969,'PLANO DE APLICAÇÃO'!$A$4:$B$1013,2,0)</f>
        <v>#N/A</v>
      </c>
      <c r="G2019" s="71"/>
      <c r="H2019" s="130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73"/>
      <c r="J2019" s="74"/>
      <c r="K2019" s="78"/>
    </row>
    <row r="2020" spans="1:11" s="131" customFormat="1" ht="41.25" customHeight="1" thickBot="1">
      <c r="A2020" s="68"/>
      <c r="B2020" s="77"/>
      <c r="C2020" s="76"/>
      <c r="D2020" s="69" t="e">
        <f>VLOOKUP($C2019:$C$4969,$C$27:$D$4969,2,0)</f>
        <v>#N/A</v>
      </c>
      <c r="E2020" s="79"/>
      <c r="F2020" s="70" t="e">
        <f>VLOOKUP($E2020:$E$4969,'PLANO DE APLICAÇÃO'!$A$4:$B$1013,2,0)</f>
        <v>#N/A</v>
      </c>
      <c r="G2020" s="71"/>
      <c r="H2020" s="130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73"/>
      <c r="J2020" s="74"/>
      <c r="K2020" s="78"/>
    </row>
    <row r="2021" spans="1:11" s="131" customFormat="1" ht="41.25" customHeight="1" thickBot="1">
      <c r="A2021" s="68"/>
      <c r="B2021" s="77"/>
      <c r="C2021" s="76"/>
      <c r="D2021" s="69" t="e">
        <f>VLOOKUP($C2020:$C$4969,$C$27:$D$4969,2,0)</f>
        <v>#N/A</v>
      </c>
      <c r="E2021" s="79"/>
      <c r="F2021" s="70" t="e">
        <f>VLOOKUP($E2021:$E$4969,'PLANO DE APLICAÇÃO'!$A$4:$B$1013,2,0)</f>
        <v>#N/A</v>
      </c>
      <c r="G2021" s="71"/>
      <c r="H2021" s="130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73"/>
      <c r="J2021" s="74"/>
      <c r="K2021" s="78"/>
    </row>
    <row r="2022" spans="1:11" s="131" customFormat="1" ht="41.25" customHeight="1" thickBot="1">
      <c r="A2022" s="68"/>
      <c r="B2022" s="77"/>
      <c r="C2022" s="76"/>
      <c r="D2022" s="69" t="e">
        <f>VLOOKUP($C2021:$C$4969,$C$27:$D$4969,2,0)</f>
        <v>#N/A</v>
      </c>
      <c r="E2022" s="79"/>
      <c r="F2022" s="70" t="e">
        <f>VLOOKUP($E2022:$E$4969,'PLANO DE APLICAÇÃO'!$A$4:$B$1013,2,0)</f>
        <v>#N/A</v>
      </c>
      <c r="G2022" s="71"/>
      <c r="H2022" s="130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73"/>
      <c r="J2022" s="74"/>
      <c r="K2022" s="78"/>
    </row>
    <row r="2023" spans="1:11" s="131" customFormat="1" ht="41.25" customHeight="1" thickBot="1">
      <c r="A2023" s="68"/>
      <c r="B2023" s="77"/>
      <c r="C2023" s="76"/>
      <c r="D2023" s="69" t="e">
        <f>VLOOKUP($C2022:$C$4969,$C$27:$D$4969,2,0)</f>
        <v>#N/A</v>
      </c>
      <c r="E2023" s="79"/>
      <c r="F2023" s="70" t="e">
        <f>VLOOKUP($E2023:$E$4969,'PLANO DE APLICAÇÃO'!$A$4:$B$1013,2,0)</f>
        <v>#N/A</v>
      </c>
      <c r="G2023" s="71"/>
      <c r="H2023" s="130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73"/>
      <c r="J2023" s="74"/>
      <c r="K2023" s="78"/>
    </row>
    <row r="2024" spans="1:11" s="131" customFormat="1" ht="41.25" customHeight="1" thickBot="1">
      <c r="A2024" s="68"/>
      <c r="B2024" s="77"/>
      <c r="C2024" s="76"/>
      <c r="D2024" s="69" t="e">
        <f>VLOOKUP($C2023:$C$4969,$C$27:$D$4969,2,0)</f>
        <v>#N/A</v>
      </c>
      <c r="E2024" s="79"/>
      <c r="F2024" s="70" t="e">
        <f>VLOOKUP($E2024:$E$4969,'PLANO DE APLICAÇÃO'!$A$4:$B$1013,2,0)</f>
        <v>#N/A</v>
      </c>
      <c r="G2024" s="71"/>
      <c r="H2024" s="130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73"/>
      <c r="J2024" s="74"/>
      <c r="K2024" s="78"/>
    </row>
    <row r="2025" spans="1:11" s="131" customFormat="1" ht="41.25" customHeight="1" thickBot="1">
      <c r="A2025" s="68"/>
      <c r="B2025" s="77"/>
      <c r="C2025" s="76"/>
      <c r="D2025" s="69" t="e">
        <f>VLOOKUP($C2024:$C$4969,$C$27:$D$4969,2,0)</f>
        <v>#N/A</v>
      </c>
      <c r="E2025" s="79"/>
      <c r="F2025" s="70" t="e">
        <f>VLOOKUP($E2025:$E$4969,'PLANO DE APLICAÇÃO'!$A$4:$B$1013,2,0)</f>
        <v>#N/A</v>
      </c>
      <c r="G2025" s="71"/>
      <c r="H2025" s="130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73"/>
      <c r="J2025" s="74"/>
      <c r="K2025" s="78"/>
    </row>
    <row r="2026" spans="1:11" s="131" customFormat="1" ht="41.25" customHeight="1" thickBot="1">
      <c r="A2026" s="68"/>
      <c r="B2026" s="77"/>
      <c r="C2026" s="76"/>
      <c r="D2026" s="69" t="e">
        <f>VLOOKUP($C2025:$C$4969,$C$27:$D$4969,2,0)</f>
        <v>#N/A</v>
      </c>
      <c r="E2026" s="79"/>
      <c r="F2026" s="70" t="e">
        <f>VLOOKUP($E2026:$E$4969,'PLANO DE APLICAÇÃO'!$A$4:$B$1013,2,0)</f>
        <v>#N/A</v>
      </c>
      <c r="G2026" s="71"/>
      <c r="H2026" s="130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73"/>
      <c r="J2026" s="74"/>
      <c r="K2026" s="78"/>
    </row>
    <row r="2027" spans="1:11" s="131" customFormat="1" ht="41.25" customHeight="1" thickBot="1">
      <c r="A2027" s="68"/>
      <c r="B2027" s="77"/>
      <c r="C2027" s="76"/>
      <c r="D2027" s="69" t="e">
        <f>VLOOKUP($C2026:$C$4969,$C$27:$D$4969,2,0)</f>
        <v>#N/A</v>
      </c>
      <c r="E2027" s="79"/>
      <c r="F2027" s="70" t="e">
        <f>VLOOKUP($E2027:$E$4969,'PLANO DE APLICAÇÃO'!$A$4:$B$1013,2,0)</f>
        <v>#N/A</v>
      </c>
      <c r="G2027" s="71"/>
      <c r="H2027" s="130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73"/>
      <c r="J2027" s="74"/>
      <c r="K2027" s="78"/>
    </row>
    <row r="2028" spans="1:11" s="131" customFormat="1" ht="41.25" customHeight="1" thickBot="1">
      <c r="A2028" s="68"/>
      <c r="B2028" s="77"/>
      <c r="C2028" s="76"/>
      <c r="D2028" s="69" t="e">
        <f>VLOOKUP($C2027:$C$4969,$C$27:$D$4969,2,0)</f>
        <v>#N/A</v>
      </c>
      <c r="E2028" s="79"/>
      <c r="F2028" s="70" t="e">
        <f>VLOOKUP($E2028:$E$4969,'PLANO DE APLICAÇÃO'!$A$4:$B$1013,2,0)</f>
        <v>#N/A</v>
      </c>
      <c r="G2028" s="71"/>
      <c r="H2028" s="130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73"/>
      <c r="J2028" s="74"/>
      <c r="K2028" s="78"/>
    </row>
    <row r="2029" spans="1:11" s="131" customFormat="1" ht="41.25" customHeight="1" thickBot="1">
      <c r="A2029" s="68"/>
      <c r="B2029" s="77"/>
      <c r="C2029" s="76"/>
      <c r="D2029" s="69" t="e">
        <f>VLOOKUP($C2028:$C$4969,$C$27:$D$4969,2,0)</f>
        <v>#N/A</v>
      </c>
      <c r="E2029" s="79"/>
      <c r="F2029" s="70" t="e">
        <f>VLOOKUP($E2029:$E$4969,'PLANO DE APLICAÇÃO'!$A$4:$B$1013,2,0)</f>
        <v>#N/A</v>
      </c>
      <c r="G2029" s="71"/>
      <c r="H2029" s="130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73"/>
      <c r="J2029" s="74"/>
      <c r="K2029" s="78"/>
    </row>
    <row r="2030" spans="1:11" s="131" customFormat="1" ht="41.25" customHeight="1" thickBot="1">
      <c r="A2030" s="68"/>
      <c r="B2030" s="77"/>
      <c r="C2030" s="76"/>
      <c r="D2030" s="69" t="e">
        <f>VLOOKUP($C2029:$C$4969,$C$27:$D$4969,2,0)</f>
        <v>#N/A</v>
      </c>
      <c r="E2030" s="79"/>
      <c r="F2030" s="70" t="e">
        <f>VLOOKUP($E2030:$E$4969,'PLANO DE APLICAÇÃO'!$A$4:$B$1013,2,0)</f>
        <v>#N/A</v>
      </c>
      <c r="G2030" s="71"/>
      <c r="H2030" s="130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73"/>
      <c r="J2030" s="74"/>
      <c r="K2030" s="78"/>
    </row>
    <row r="2031" spans="1:11" s="131" customFormat="1" ht="41.25" customHeight="1" thickBot="1">
      <c r="A2031" s="68"/>
      <c r="B2031" s="77"/>
      <c r="C2031" s="76"/>
      <c r="D2031" s="69" t="e">
        <f>VLOOKUP($C2030:$C$4969,$C$27:$D$4969,2,0)</f>
        <v>#N/A</v>
      </c>
      <c r="E2031" s="79"/>
      <c r="F2031" s="70" t="e">
        <f>VLOOKUP($E2031:$E$4969,'PLANO DE APLICAÇÃO'!$A$4:$B$1013,2,0)</f>
        <v>#N/A</v>
      </c>
      <c r="G2031" s="71"/>
      <c r="H2031" s="130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73"/>
      <c r="J2031" s="74"/>
      <c r="K2031" s="78"/>
    </row>
    <row r="2032" spans="1:11" s="131" customFormat="1" ht="41.25" customHeight="1" thickBot="1">
      <c r="A2032" s="68"/>
      <c r="B2032" s="77"/>
      <c r="C2032" s="76"/>
      <c r="D2032" s="69" t="e">
        <f>VLOOKUP($C2031:$C$4969,$C$27:$D$4969,2,0)</f>
        <v>#N/A</v>
      </c>
      <c r="E2032" s="79"/>
      <c r="F2032" s="70" t="e">
        <f>VLOOKUP($E2032:$E$4969,'PLANO DE APLICAÇÃO'!$A$4:$B$1013,2,0)</f>
        <v>#N/A</v>
      </c>
      <c r="G2032" s="71"/>
      <c r="H2032" s="130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73"/>
      <c r="J2032" s="74"/>
      <c r="K2032" s="78"/>
    </row>
    <row r="2033" spans="1:11" s="131" customFormat="1" ht="41.25" customHeight="1" thickBot="1">
      <c r="A2033" s="68"/>
      <c r="B2033" s="77"/>
      <c r="C2033" s="76"/>
      <c r="D2033" s="69" t="e">
        <f>VLOOKUP($C2032:$C$4969,$C$27:$D$4969,2,0)</f>
        <v>#N/A</v>
      </c>
      <c r="E2033" s="79"/>
      <c r="F2033" s="70" t="e">
        <f>VLOOKUP($E2033:$E$4969,'PLANO DE APLICAÇÃO'!$A$4:$B$1013,2,0)</f>
        <v>#N/A</v>
      </c>
      <c r="G2033" s="71"/>
      <c r="H2033" s="130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73"/>
      <c r="J2033" s="74"/>
      <c r="K2033" s="78"/>
    </row>
    <row r="2034" spans="1:11" s="131" customFormat="1" ht="41.25" customHeight="1" thickBot="1">
      <c r="A2034" s="68"/>
      <c r="B2034" s="77"/>
      <c r="C2034" s="76"/>
      <c r="D2034" s="69" t="e">
        <f>VLOOKUP($C2033:$C$4969,$C$27:$D$4969,2,0)</f>
        <v>#N/A</v>
      </c>
      <c r="E2034" s="79"/>
      <c r="F2034" s="70" t="e">
        <f>VLOOKUP($E2034:$E$4969,'PLANO DE APLICAÇÃO'!$A$4:$B$1013,2,0)</f>
        <v>#N/A</v>
      </c>
      <c r="G2034" s="71"/>
      <c r="H2034" s="130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73"/>
      <c r="J2034" s="74"/>
      <c r="K2034" s="78"/>
    </row>
    <row r="2035" spans="1:11" s="131" customFormat="1" ht="41.25" customHeight="1" thickBot="1">
      <c r="A2035" s="68"/>
      <c r="B2035" s="77"/>
      <c r="C2035" s="76"/>
      <c r="D2035" s="69" t="e">
        <f>VLOOKUP($C2034:$C$4969,$C$27:$D$4969,2,0)</f>
        <v>#N/A</v>
      </c>
      <c r="E2035" s="79"/>
      <c r="F2035" s="70" t="e">
        <f>VLOOKUP($E2035:$E$4969,'PLANO DE APLICAÇÃO'!$A$4:$B$1013,2,0)</f>
        <v>#N/A</v>
      </c>
      <c r="G2035" s="71"/>
      <c r="H2035" s="130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73"/>
      <c r="J2035" s="74"/>
      <c r="K2035" s="78"/>
    </row>
    <row r="2036" spans="1:11" s="131" customFormat="1" ht="41.25" customHeight="1" thickBot="1">
      <c r="A2036" s="68"/>
      <c r="B2036" s="77"/>
      <c r="C2036" s="76"/>
      <c r="D2036" s="69" t="e">
        <f>VLOOKUP($C2035:$C$4969,$C$27:$D$4969,2,0)</f>
        <v>#N/A</v>
      </c>
      <c r="E2036" s="79"/>
      <c r="F2036" s="70" t="e">
        <f>VLOOKUP($E2036:$E$4969,'PLANO DE APLICAÇÃO'!$A$4:$B$1013,2,0)</f>
        <v>#N/A</v>
      </c>
      <c r="G2036" s="71"/>
      <c r="H2036" s="130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73"/>
      <c r="J2036" s="74"/>
      <c r="K2036" s="78"/>
    </row>
    <row r="2037" spans="1:11" s="131" customFormat="1" ht="41.25" customHeight="1" thickBot="1">
      <c r="A2037" s="68"/>
      <c r="B2037" s="77"/>
      <c r="C2037" s="76"/>
      <c r="D2037" s="69" t="e">
        <f>VLOOKUP($C2036:$C$4969,$C$27:$D$4969,2,0)</f>
        <v>#N/A</v>
      </c>
      <c r="E2037" s="79"/>
      <c r="F2037" s="70" t="e">
        <f>VLOOKUP($E2037:$E$4969,'PLANO DE APLICAÇÃO'!$A$4:$B$1013,2,0)</f>
        <v>#N/A</v>
      </c>
      <c r="G2037" s="71"/>
      <c r="H2037" s="130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73"/>
      <c r="J2037" s="74"/>
      <c r="K2037" s="78"/>
    </row>
    <row r="2038" spans="1:11" s="131" customFormat="1" ht="41.25" customHeight="1" thickBot="1">
      <c r="A2038" s="68"/>
      <c r="B2038" s="77"/>
      <c r="C2038" s="76"/>
      <c r="D2038" s="69" t="e">
        <f>VLOOKUP($C2037:$C$4969,$C$27:$D$4969,2,0)</f>
        <v>#N/A</v>
      </c>
      <c r="E2038" s="79"/>
      <c r="F2038" s="70" t="e">
        <f>VLOOKUP($E2038:$E$4969,'PLANO DE APLICAÇÃO'!$A$4:$B$1013,2,0)</f>
        <v>#N/A</v>
      </c>
      <c r="G2038" s="71"/>
      <c r="H2038" s="130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73"/>
      <c r="J2038" s="74"/>
      <c r="K2038" s="78"/>
    </row>
    <row r="2039" spans="1:11" s="131" customFormat="1" ht="41.25" customHeight="1" thickBot="1">
      <c r="A2039" s="68"/>
      <c r="B2039" s="77"/>
      <c r="C2039" s="76"/>
      <c r="D2039" s="69" t="e">
        <f>VLOOKUP($C2038:$C$4969,$C$27:$D$4969,2,0)</f>
        <v>#N/A</v>
      </c>
      <c r="E2039" s="79"/>
      <c r="F2039" s="70" t="e">
        <f>VLOOKUP($E2039:$E$4969,'PLANO DE APLICAÇÃO'!$A$4:$B$1013,2,0)</f>
        <v>#N/A</v>
      </c>
      <c r="G2039" s="71"/>
      <c r="H2039" s="130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73"/>
      <c r="J2039" s="74"/>
      <c r="K2039" s="78"/>
    </row>
    <row r="2040" spans="1:11" s="131" customFormat="1" ht="41.25" customHeight="1" thickBot="1">
      <c r="A2040" s="68"/>
      <c r="B2040" s="77"/>
      <c r="C2040" s="76"/>
      <c r="D2040" s="69" t="e">
        <f>VLOOKUP($C2039:$C$4969,$C$27:$D$4969,2,0)</f>
        <v>#N/A</v>
      </c>
      <c r="E2040" s="79"/>
      <c r="F2040" s="70" t="e">
        <f>VLOOKUP($E2040:$E$4969,'PLANO DE APLICAÇÃO'!$A$4:$B$1013,2,0)</f>
        <v>#N/A</v>
      </c>
      <c r="G2040" s="71"/>
      <c r="H2040" s="130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73"/>
      <c r="J2040" s="74"/>
      <c r="K2040" s="78"/>
    </row>
    <row r="2041" spans="1:11" s="131" customFormat="1" ht="41.25" customHeight="1" thickBot="1">
      <c r="A2041" s="68"/>
      <c r="B2041" s="77"/>
      <c r="C2041" s="76"/>
      <c r="D2041" s="69" t="e">
        <f>VLOOKUP($C2040:$C$4969,$C$27:$D$4969,2,0)</f>
        <v>#N/A</v>
      </c>
      <c r="E2041" s="79"/>
      <c r="F2041" s="70" t="e">
        <f>VLOOKUP($E2041:$E$4969,'PLANO DE APLICAÇÃO'!$A$4:$B$1013,2,0)</f>
        <v>#N/A</v>
      </c>
      <c r="G2041" s="71"/>
      <c r="H2041" s="130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73"/>
      <c r="J2041" s="74"/>
      <c r="K2041" s="78"/>
    </row>
    <row r="2042" spans="1:11" s="131" customFormat="1" ht="41.25" customHeight="1" thickBot="1">
      <c r="A2042" s="68"/>
      <c r="B2042" s="77"/>
      <c r="C2042" s="76"/>
      <c r="D2042" s="69" t="e">
        <f>VLOOKUP($C2041:$C$4969,$C$27:$D$4969,2,0)</f>
        <v>#N/A</v>
      </c>
      <c r="E2042" s="79"/>
      <c r="F2042" s="70" t="e">
        <f>VLOOKUP($E2042:$E$4969,'PLANO DE APLICAÇÃO'!$A$4:$B$1013,2,0)</f>
        <v>#N/A</v>
      </c>
      <c r="G2042" s="71"/>
      <c r="H2042" s="130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73"/>
      <c r="J2042" s="74"/>
      <c r="K2042" s="78"/>
    </row>
    <row r="2043" spans="1:11" s="131" customFormat="1" ht="41.25" customHeight="1" thickBot="1">
      <c r="A2043" s="68"/>
      <c r="B2043" s="77"/>
      <c r="C2043" s="76"/>
      <c r="D2043" s="69" t="e">
        <f>VLOOKUP($C2042:$C$4969,$C$27:$D$4969,2,0)</f>
        <v>#N/A</v>
      </c>
      <c r="E2043" s="79"/>
      <c r="F2043" s="70" t="e">
        <f>VLOOKUP($E2043:$E$4969,'PLANO DE APLICAÇÃO'!$A$4:$B$1013,2,0)</f>
        <v>#N/A</v>
      </c>
      <c r="G2043" s="71"/>
      <c r="H2043" s="130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73"/>
      <c r="J2043" s="74"/>
      <c r="K2043" s="78"/>
    </row>
    <row r="2044" spans="1:11" s="131" customFormat="1" ht="41.25" customHeight="1" thickBot="1">
      <c r="A2044" s="68"/>
      <c r="B2044" s="77"/>
      <c r="C2044" s="76"/>
      <c r="D2044" s="69" t="e">
        <f>VLOOKUP($C2043:$C$4969,$C$27:$D$4969,2,0)</f>
        <v>#N/A</v>
      </c>
      <c r="E2044" s="79"/>
      <c r="F2044" s="70" t="e">
        <f>VLOOKUP($E2044:$E$4969,'PLANO DE APLICAÇÃO'!$A$4:$B$1013,2,0)</f>
        <v>#N/A</v>
      </c>
      <c r="G2044" s="71"/>
      <c r="H2044" s="130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73"/>
      <c r="J2044" s="74"/>
      <c r="K2044" s="78"/>
    </row>
    <row r="2045" spans="1:11" s="131" customFormat="1" ht="41.25" customHeight="1" thickBot="1">
      <c r="A2045" s="68"/>
      <c r="B2045" s="77"/>
      <c r="C2045" s="76"/>
      <c r="D2045" s="69" t="e">
        <f>VLOOKUP($C2044:$C$4969,$C$27:$D$4969,2,0)</f>
        <v>#N/A</v>
      </c>
      <c r="E2045" s="79"/>
      <c r="F2045" s="70" t="e">
        <f>VLOOKUP($E2045:$E$4969,'PLANO DE APLICAÇÃO'!$A$4:$B$1013,2,0)</f>
        <v>#N/A</v>
      </c>
      <c r="G2045" s="71"/>
      <c r="H2045" s="130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73"/>
      <c r="J2045" s="74"/>
      <c r="K2045" s="78"/>
    </row>
    <row r="2046" spans="1:11" s="131" customFormat="1" ht="41.25" customHeight="1" thickBot="1">
      <c r="A2046" s="68"/>
      <c r="B2046" s="77"/>
      <c r="C2046" s="76"/>
      <c r="D2046" s="69" t="e">
        <f>VLOOKUP($C2045:$C$4969,$C$27:$D$4969,2,0)</f>
        <v>#N/A</v>
      </c>
      <c r="E2046" s="79"/>
      <c r="F2046" s="70" t="e">
        <f>VLOOKUP($E2046:$E$4969,'PLANO DE APLICAÇÃO'!$A$4:$B$1013,2,0)</f>
        <v>#N/A</v>
      </c>
      <c r="G2046" s="71"/>
      <c r="H2046" s="130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73"/>
      <c r="J2046" s="74"/>
      <c r="K2046" s="78"/>
    </row>
    <row r="2047" spans="1:11" s="131" customFormat="1" ht="41.25" customHeight="1" thickBot="1">
      <c r="A2047" s="68"/>
      <c r="B2047" s="77"/>
      <c r="C2047" s="76"/>
      <c r="D2047" s="69" t="e">
        <f>VLOOKUP($C2046:$C$4969,$C$27:$D$4969,2,0)</f>
        <v>#N/A</v>
      </c>
      <c r="E2047" s="79"/>
      <c r="F2047" s="70" t="e">
        <f>VLOOKUP($E2047:$E$4969,'PLANO DE APLICAÇÃO'!$A$4:$B$1013,2,0)</f>
        <v>#N/A</v>
      </c>
      <c r="G2047" s="71"/>
      <c r="H2047" s="130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73"/>
      <c r="J2047" s="74"/>
      <c r="K2047" s="78"/>
    </row>
    <row r="2048" spans="1:11" s="131" customFormat="1" ht="41.25" customHeight="1" thickBot="1">
      <c r="A2048" s="68"/>
      <c r="B2048" s="77"/>
      <c r="C2048" s="76"/>
      <c r="D2048" s="69" t="e">
        <f>VLOOKUP($C2047:$C$4969,$C$27:$D$4969,2,0)</f>
        <v>#N/A</v>
      </c>
      <c r="E2048" s="79"/>
      <c r="F2048" s="70" t="e">
        <f>VLOOKUP($E2048:$E$4969,'PLANO DE APLICAÇÃO'!$A$4:$B$1013,2,0)</f>
        <v>#N/A</v>
      </c>
      <c r="G2048" s="71"/>
      <c r="H2048" s="130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73"/>
      <c r="J2048" s="74"/>
      <c r="K2048" s="78"/>
    </row>
    <row r="2049" spans="1:11" s="131" customFormat="1" ht="41.25" customHeight="1" thickBot="1">
      <c r="A2049" s="68"/>
      <c r="B2049" s="77"/>
      <c r="C2049" s="76"/>
      <c r="D2049" s="69" t="e">
        <f>VLOOKUP($C2048:$C$4969,$C$27:$D$4969,2,0)</f>
        <v>#N/A</v>
      </c>
      <c r="E2049" s="79"/>
      <c r="F2049" s="70" t="e">
        <f>VLOOKUP($E2049:$E$4969,'PLANO DE APLICAÇÃO'!$A$4:$B$1013,2,0)</f>
        <v>#N/A</v>
      </c>
      <c r="G2049" s="71"/>
      <c r="H2049" s="130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73"/>
      <c r="J2049" s="74"/>
      <c r="K2049" s="78"/>
    </row>
    <row r="2050" spans="1:11" s="131" customFormat="1" ht="41.25" customHeight="1" thickBot="1">
      <c r="A2050" s="68"/>
      <c r="B2050" s="77"/>
      <c r="C2050" s="76"/>
      <c r="D2050" s="69" t="e">
        <f>VLOOKUP($C2049:$C$4969,$C$27:$D$4969,2,0)</f>
        <v>#N/A</v>
      </c>
      <c r="E2050" s="79"/>
      <c r="F2050" s="70" t="e">
        <f>VLOOKUP($E2050:$E$4969,'PLANO DE APLICAÇÃO'!$A$4:$B$1013,2,0)</f>
        <v>#N/A</v>
      </c>
      <c r="G2050" s="71"/>
      <c r="H2050" s="130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73"/>
      <c r="J2050" s="74"/>
      <c r="K2050" s="78"/>
    </row>
    <row r="2051" spans="1:11" s="131" customFormat="1" ht="41.25" customHeight="1" thickBot="1">
      <c r="A2051" s="68"/>
      <c r="B2051" s="77"/>
      <c r="C2051" s="76"/>
      <c r="D2051" s="69" t="e">
        <f>VLOOKUP($C2050:$C$4969,$C$27:$D$4969,2,0)</f>
        <v>#N/A</v>
      </c>
      <c r="E2051" s="79"/>
      <c r="F2051" s="70" t="e">
        <f>VLOOKUP($E2051:$E$4969,'PLANO DE APLICAÇÃO'!$A$4:$B$1013,2,0)</f>
        <v>#N/A</v>
      </c>
      <c r="G2051" s="71"/>
      <c r="H2051" s="130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73"/>
      <c r="J2051" s="74"/>
      <c r="K2051" s="78"/>
    </row>
    <row r="2052" spans="1:11" s="131" customFormat="1" ht="41.25" customHeight="1" thickBot="1">
      <c r="A2052" s="68"/>
      <c r="B2052" s="77"/>
      <c r="C2052" s="76"/>
      <c r="D2052" s="69" t="e">
        <f>VLOOKUP($C2051:$C$4969,$C$27:$D$4969,2,0)</f>
        <v>#N/A</v>
      </c>
      <c r="E2052" s="79"/>
      <c r="F2052" s="70" t="e">
        <f>VLOOKUP($E2052:$E$4969,'PLANO DE APLICAÇÃO'!$A$4:$B$1013,2,0)</f>
        <v>#N/A</v>
      </c>
      <c r="G2052" s="71"/>
      <c r="H2052" s="130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73"/>
      <c r="J2052" s="74"/>
      <c r="K2052" s="78"/>
    </row>
    <row r="2053" spans="1:11" s="131" customFormat="1" ht="41.25" customHeight="1" thickBot="1">
      <c r="A2053" s="68"/>
      <c r="B2053" s="77"/>
      <c r="C2053" s="76"/>
      <c r="D2053" s="69" t="e">
        <f>VLOOKUP($C2052:$C$4969,$C$27:$D$4969,2,0)</f>
        <v>#N/A</v>
      </c>
      <c r="E2053" s="79"/>
      <c r="F2053" s="70" t="e">
        <f>VLOOKUP($E2053:$E$4969,'PLANO DE APLICAÇÃO'!$A$4:$B$1013,2,0)</f>
        <v>#N/A</v>
      </c>
      <c r="G2053" s="71"/>
      <c r="H2053" s="130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73"/>
      <c r="J2053" s="74"/>
      <c r="K2053" s="78"/>
    </row>
    <row r="2054" spans="1:11" s="131" customFormat="1" ht="41.25" customHeight="1" thickBot="1">
      <c r="A2054" s="68"/>
      <c r="B2054" s="77"/>
      <c r="C2054" s="76"/>
      <c r="D2054" s="69" t="e">
        <f>VLOOKUP($C2053:$C$4969,$C$27:$D$4969,2,0)</f>
        <v>#N/A</v>
      </c>
      <c r="E2054" s="79"/>
      <c r="F2054" s="70" t="e">
        <f>VLOOKUP($E2054:$E$4969,'PLANO DE APLICAÇÃO'!$A$4:$B$1013,2,0)</f>
        <v>#N/A</v>
      </c>
      <c r="G2054" s="71"/>
      <c r="H2054" s="130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73"/>
      <c r="J2054" s="74"/>
      <c r="K2054" s="78"/>
    </row>
    <row r="2055" spans="1:11" s="131" customFormat="1" ht="41.25" customHeight="1" thickBot="1">
      <c r="A2055" s="68"/>
      <c r="B2055" s="77"/>
      <c r="C2055" s="76"/>
      <c r="D2055" s="69" t="e">
        <f>VLOOKUP($C2054:$C$4969,$C$27:$D$4969,2,0)</f>
        <v>#N/A</v>
      </c>
      <c r="E2055" s="79"/>
      <c r="F2055" s="70" t="e">
        <f>VLOOKUP($E2055:$E$4969,'PLANO DE APLICAÇÃO'!$A$4:$B$1013,2,0)</f>
        <v>#N/A</v>
      </c>
      <c r="G2055" s="71"/>
      <c r="H2055" s="130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73"/>
      <c r="J2055" s="74"/>
      <c r="K2055" s="78"/>
    </row>
    <row r="2056" spans="1:11" s="131" customFormat="1" ht="41.25" customHeight="1" thickBot="1">
      <c r="A2056" s="68"/>
      <c r="B2056" s="77"/>
      <c r="C2056" s="76"/>
      <c r="D2056" s="69" t="e">
        <f>VLOOKUP($C2055:$C$4969,$C$27:$D$4969,2,0)</f>
        <v>#N/A</v>
      </c>
      <c r="E2056" s="79"/>
      <c r="F2056" s="70" t="e">
        <f>VLOOKUP($E2056:$E$4969,'PLANO DE APLICAÇÃO'!$A$4:$B$1013,2,0)</f>
        <v>#N/A</v>
      </c>
      <c r="G2056" s="71"/>
      <c r="H2056" s="130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73"/>
      <c r="J2056" s="74"/>
      <c r="K2056" s="78"/>
    </row>
    <row r="2057" spans="1:11" s="131" customFormat="1" ht="41.25" customHeight="1" thickBot="1">
      <c r="A2057" s="68"/>
      <c r="B2057" s="77"/>
      <c r="C2057" s="76"/>
      <c r="D2057" s="69" t="e">
        <f>VLOOKUP($C2056:$C$4969,$C$27:$D$4969,2,0)</f>
        <v>#N/A</v>
      </c>
      <c r="E2057" s="79"/>
      <c r="F2057" s="70" t="e">
        <f>VLOOKUP($E2057:$E$4969,'PLANO DE APLICAÇÃO'!$A$4:$B$1013,2,0)</f>
        <v>#N/A</v>
      </c>
      <c r="G2057" s="71"/>
      <c r="H2057" s="130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73"/>
      <c r="J2057" s="74"/>
      <c r="K2057" s="78"/>
    </row>
    <row r="2058" spans="1:11" s="131" customFormat="1" ht="41.25" customHeight="1" thickBot="1">
      <c r="A2058" s="68"/>
      <c r="B2058" s="77"/>
      <c r="C2058" s="76"/>
      <c r="D2058" s="69" t="e">
        <f>VLOOKUP($C2057:$C$4969,$C$27:$D$4969,2,0)</f>
        <v>#N/A</v>
      </c>
      <c r="E2058" s="79"/>
      <c r="F2058" s="70" t="e">
        <f>VLOOKUP($E2058:$E$4969,'PLANO DE APLICAÇÃO'!$A$4:$B$1013,2,0)</f>
        <v>#N/A</v>
      </c>
      <c r="G2058" s="71"/>
      <c r="H2058" s="130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73"/>
      <c r="J2058" s="74"/>
      <c r="K2058" s="78"/>
    </row>
    <row r="2059" spans="1:11" s="131" customFormat="1" ht="41.25" customHeight="1" thickBot="1">
      <c r="A2059" s="68"/>
      <c r="B2059" s="77"/>
      <c r="C2059" s="76"/>
      <c r="D2059" s="69" t="e">
        <f>VLOOKUP($C2058:$C$4969,$C$27:$D$4969,2,0)</f>
        <v>#N/A</v>
      </c>
      <c r="E2059" s="79"/>
      <c r="F2059" s="70" t="e">
        <f>VLOOKUP($E2059:$E$4969,'PLANO DE APLICAÇÃO'!$A$4:$B$1013,2,0)</f>
        <v>#N/A</v>
      </c>
      <c r="G2059" s="71"/>
      <c r="H2059" s="130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73"/>
      <c r="J2059" s="74"/>
      <c r="K2059" s="78"/>
    </row>
    <row r="2060" spans="1:11" s="131" customFormat="1" ht="41.25" customHeight="1" thickBot="1">
      <c r="A2060" s="68"/>
      <c r="B2060" s="77"/>
      <c r="C2060" s="76"/>
      <c r="D2060" s="69" t="e">
        <f>VLOOKUP($C2059:$C$4969,$C$27:$D$4969,2,0)</f>
        <v>#N/A</v>
      </c>
      <c r="E2060" s="79"/>
      <c r="F2060" s="70" t="e">
        <f>VLOOKUP($E2060:$E$4969,'PLANO DE APLICAÇÃO'!$A$4:$B$1013,2,0)</f>
        <v>#N/A</v>
      </c>
      <c r="G2060" s="71"/>
      <c r="H2060" s="130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73"/>
      <c r="J2060" s="74"/>
      <c r="K2060" s="78"/>
    </row>
    <row r="2061" spans="1:11" s="131" customFormat="1" ht="41.25" customHeight="1" thickBot="1">
      <c r="A2061" s="68"/>
      <c r="B2061" s="77"/>
      <c r="C2061" s="76"/>
      <c r="D2061" s="69" t="e">
        <f>VLOOKUP($C2060:$C$4969,$C$27:$D$4969,2,0)</f>
        <v>#N/A</v>
      </c>
      <c r="E2061" s="79"/>
      <c r="F2061" s="70" t="e">
        <f>VLOOKUP($E2061:$E$4969,'PLANO DE APLICAÇÃO'!$A$4:$B$1013,2,0)</f>
        <v>#N/A</v>
      </c>
      <c r="G2061" s="71"/>
      <c r="H2061" s="130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73"/>
      <c r="J2061" s="74"/>
      <c r="K2061" s="78"/>
    </row>
    <row r="2062" spans="1:11" s="131" customFormat="1" ht="41.25" customHeight="1" thickBot="1">
      <c r="A2062" s="68"/>
      <c r="B2062" s="77"/>
      <c r="C2062" s="76"/>
      <c r="D2062" s="69" t="e">
        <f>VLOOKUP($C2061:$C$4969,$C$27:$D$4969,2,0)</f>
        <v>#N/A</v>
      </c>
      <c r="E2062" s="79"/>
      <c r="F2062" s="70" t="e">
        <f>VLOOKUP($E2062:$E$4969,'PLANO DE APLICAÇÃO'!$A$4:$B$1013,2,0)</f>
        <v>#N/A</v>
      </c>
      <c r="G2062" s="71"/>
      <c r="H2062" s="130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73"/>
      <c r="J2062" s="74"/>
      <c r="K2062" s="78"/>
    </row>
    <row r="2063" spans="1:11" s="131" customFormat="1" ht="41.25" customHeight="1" thickBot="1">
      <c r="A2063" s="68"/>
      <c r="B2063" s="77"/>
      <c r="C2063" s="76"/>
      <c r="D2063" s="69" t="e">
        <f>VLOOKUP($C2062:$C$4969,$C$27:$D$4969,2,0)</f>
        <v>#N/A</v>
      </c>
      <c r="E2063" s="79"/>
      <c r="F2063" s="70" t="e">
        <f>VLOOKUP($E2063:$E$4969,'PLANO DE APLICAÇÃO'!$A$4:$B$1013,2,0)</f>
        <v>#N/A</v>
      </c>
      <c r="G2063" s="71"/>
      <c r="H2063" s="130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73"/>
      <c r="J2063" s="74"/>
      <c r="K2063" s="78"/>
    </row>
    <row r="2064" spans="1:11" s="131" customFormat="1" ht="41.25" customHeight="1" thickBot="1">
      <c r="A2064" s="68"/>
      <c r="B2064" s="77"/>
      <c r="C2064" s="76"/>
      <c r="D2064" s="69" t="e">
        <f>VLOOKUP($C2063:$C$4969,$C$27:$D$4969,2,0)</f>
        <v>#N/A</v>
      </c>
      <c r="E2064" s="79"/>
      <c r="F2064" s="70" t="e">
        <f>VLOOKUP($E2064:$E$4969,'PLANO DE APLICAÇÃO'!$A$4:$B$1013,2,0)</f>
        <v>#N/A</v>
      </c>
      <c r="G2064" s="71"/>
      <c r="H2064" s="130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73"/>
      <c r="J2064" s="74"/>
      <c r="K2064" s="78"/>
    </row>
    <row r="2065" spans="1:11" s="131" customFormat="1" ht="41.25" customHeight="1" thickBot="1">
      <c r="A2065" s="68"/>
      <c r="B2065" s="77"/>
      <c r="C2065" s="76"/>
      <c r="D2065" s="69" t="e">
        <f>VLOOKUP($C2064:$C$4969,$C$27:$D$4969,2,0)</f>
        <v>#N/A</v>
      </c>
      <c r="E2065" s="79"/>
      <c r="F2065" s="70" t="e">
        <f>VLOOKUP($E2065:$E$4969,'PLANO DE APLICAÇÃO'!$A$4:$B$1013,2,0)</f>
        <v>#N/A</v>
      </c>
      <c r="G2065" s="71"/>
      <c r="H2065" s="130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73"/>
      <c r="J2065" s="74"/>
      <c r="K2065" s="78"/>
    </row>
    <row r="2066" spans="1:11" s="131" customFormat="1" ht="41.25" customHeight="1" thickBot="1">
      <c r="A2066" s="68"/>
      <c r="B2066" s="77"/>
      <c r="C2066" s="76"/>
      <c r="D2066" s="69" t="e">
        <f>VLOOKUP($C2065:$C$4969,$C$27:$D$4969,2,0)</f>
        <v>#N/A</v>
      </c>
      <c r="E2066" s="79"/>
      <c r="F2066" s="70" t="e">
        <f>VLOOKUP($E2066:$E$4969,'PLANO DE APLICAÇÃO'!$A$4:$B$1013,2,0)</f>
        <v>#N/A</v>
      </c>
      <c r="G2066" s="71"/>
      <c r="H2066" s="130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73"/>
      <c r="J2066" s="74"/>
      <c r="K2066" s="78"/>
    </row>
    <row r="2067" spans="1:11" s="131" customFormat="1" ht="41.25" customHeight="1" thickBot="1">
      <c r="A2067" s="68"/>
      <c r="B2067" s="77"/>
      <c r="C2067" s="76"/>
      <c r="D2067" s="69" t="e">
        <f>VLOOKUP($C2066:$C$4969,$C$27:$D$4969,2,0)</f>
        <v>#N/A</v>
      </c>
      <c r="E2067" s="79"/>
      <c r="F2067" s="70" t="e">
        <f>VLOOKUP($E2067:$E$4969,'PLANO DE APLICAÇÃO'!$A$4:$B$1013,2,0)</f>
        <v>#N/A</v>
      </c>
      <c r="G2067" s="71"/>
      <c r="H2067" s="130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73"/>
      <c r="J2067" s="74"/>
      <c r="K2067" s="78"/>
    </row>
    <row r="2068" spans="1:11" s="131" customFormat="1" ht="41.25" customHeight="1" thickBot="1">
      <c r="A2068" s="68"/>
      <c r="B2068" s="77"/>
      <c r="C2068" s="76"/>
      <c r="D2068" s="69" t="e">
        <f>VLOOKUP($C2067:$C$4969,$C$27:$D$4969,2,0)</f>
        <v>#N/A</v>
      </c>
      <c r="E2068" s="79"/>
      <c r="F2068" s="70" t="e">
        <f>VLOOKUP($E2068:$E$4969,'PLANO DE APLICAÇÃO'!$A$4:$B$1013,2,0)</f>
        <v>#N/A</v>
      </c>
      <c r="G2068" s="71"/>
      <c r="H2068" s="130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73"/>
      <c r="J2068" s="74"/>
      <c r="K2068" s="78"/>
    </row>
    <row r="2069" spans="1:11" s="131" customFormat="1" ht="41.25" customHeight="1" thickBot="1">
      <c r="A2069" s="68"/>
      <c r="B2069" s="77"/>
      <c r="C2069" s="76"/>
      <c r="D2069" s="69" t="e">
        <f>VLOOKUP($C2068:$C$4969,$C$27:$D$4969,2,0)</f>
        <v>#N/A</v>
      </c>
      <c r="E2069" s="79"/>
      <c r="F2069" s="70" t="e">
        <f>VLOOKUP($E2069:$E$4969,'PLANO DE APLICAÇÃO'!$A$4:$B$1013,2,0)</f>
        <v>#N/A</v>
      </c>
      <c r="G2069" s="71"/>
      <c r="H2069" s="130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73"/>
      <c r="J2069" s="74"/>
      <c r="K2069" s="78"/>
    </row>
    <row r="2070" spans="1:11" s="131" customFormat="1" ht="41.25" customHeight="1" thickBot="1">
      <c r="A2070" s="68"/>
      <c r="B2070" s="77"/>
      <c r="C2070" s="76"/>
      <c r="D2070" s="69" t="e">
        <f>VLOOKUP($C2069:$C$4969,$C$27:$D$4969,2,0)</f>
        <v>#N/A</v>
      </c>
      <c r="E2070" s="79"/>
      <c r="F2070" s="70" t="e">
        <f>VLOOKUP($E2070:$E$4969,'PLANO DE APLICAÇÃO'!$A$4:$B$1013,2,0)</f>
        <v>#N/A</v>
      </c>
      <c r="G2070" s="71"/>
      <c r="H2070" s="130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73"/>
      <c r="J2070" s="74"/>
      <c r="K2070" s="78"/>
    </row>
    <row r="2071" spans="1:11" s="131" customFormat="1" ht="41.25" customHeight="1" thickBot="1">
      <c r="A2071" s="68"/>
      <c r="B2071" s="77"/>
      <c r="C2071" s="76"/>
      <c r="D2071" s="69" t="e">
        <f>VLOOKUP($C2070:$C$4969,$C$27:$D$4969,2,0)</f>
        <v>#N/A</v>
      </c>
      <c r="E2071" s="79"/>
      <c r="F2071" s="70" t="e">
        <f>VLOOKUP($E2071:$E$4969,'PLANO DE APLICAÇÃO'!$A$4:$B$1013,2,0)</f>
        <v>#N/A</v>
      </c>
      <c r="G2071" s="71"/>
      <c r="H2071" s="130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73"/>
      <c r="J2071" s="74"/>
      <c r="K2071" s="78"/>
    </row>
    <row r="2072" spans="1:11" s="131" customFormat="1" ht="41.25" customHeight="1" thickBot="1">
      <c r="A2072" s="68"/>
      <c r="B2072" s="77"/>
      <c r="C2072" s="76"/>
      <c r="D2072" s="69" t="e">
        <f>VLOOKUP($C2071:$C$4969,$C$27:$D$4969,2,0)</f>
        <v>#N/A</v>
      </c>
      <c r="E2072" s="79"/>
      <c r="F2072" s="70" t="e">
        <f>VLOOKUP($E2072:$E$4969,'PLANO DE APLICAÇÃO'!$A$4:$B$1013,2,0)</f>
        <v>#N/A</v>
      </c>
      <c r="G2072" s="71"/>
      <c r="H2072" s="130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73"/>
      <c r="J2072" s="74"/>
      <c r="K2072" s="78"/>
    </row>
    <row r="2073" spans="1:11" s="131" customFormat="1" ht="41.25" customHeight="1" thickBot="1">
      <c r="A2073" s="68"/>
      <c r="B2073" s="77"/>
      <c r="C2073" s="76"/>
      <c r="D2073" s="69" t="e">
        <f>VLOOKUP($C2072:$C$4969,$C$27:$D$4969,2,0)</f>
        <v>#N/A</v>
      </c>
      <c r="E2073" s="79"/>
      <c r="F2073" s="70" t="e">
        <f>VLOOKUP($E2073:$E$4969,'PLANO DE APLICAÇÃO'!$A$4:$B$1013,2,0)</f>
        <v>#N/A</v>
      </c>
      <c r="G2073" s="71"/>
      <c r="H2073" s="130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73"/>
      <c r="J2073" s="74"/>
      <c r="K2073" s="78"/>
    </row>
    <row r="2074" spans="1:11" s="131" customFormat="1" ht="41.25" customHeight="1" thickBot="1">
      <c r="A2074" s="68"/>
      <c r="B2074" s="77"/>
      <c r="C2074" s="76"/>
      <c r="D2074" s="69" t="e">
        <f>VLOOKUP($C2073:$C$4969,$C$27:$D$4969,2,0)</f>
        <v>#N/A</v>
      </c>
      <c r="E2074" s="79"/>
      <c r="F2074" s="70" t="e">
        <f>VLOOKUP($E2074:$E$4969,'PLANO DE APLICAÇÃO'!$A$4:$B$1013,2,0)</f>
        <v>#N/A</v>
      </c>
      <c r="G2074" s="71"/>
      <c r="H2074" s="130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73"/>
      <c r="J2074" s="74"/>
      <c r="K2074" s="78"/>
    </row>
    <row r="2075" spans="1:11" s="131" customFormat="1" ht="41.25" customHeight="1" thickBot="1">
      <c r="A2075" s="68"/>
      <c r="B2075" s="77"/>
      <c r="C2075" s="76"/>
      <c r="D2075" s="69" t="e">
        <f>VLOOKUP($C2074:$C$4969,$C$27:$D$4969,2,0)</f>
        <v>#N/A</v>
      </c>
      <c r="E2075" s="79"/>
      <c r="F2075" s="70" t="e">
        <f>VLOOKUP($E2075:$E$4969,'PLANO DE APLICAÇÃO'!$A$4:$B$1013,2,0)</f>
        <v>#N/A</v>
      </c>
      <c r="G2075" s="71"/>
      <c r="H2075" s="130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73"/>
      <c r="J2075" s="74"/>
      <c r="K2075" s="78"/>
    </row>
    <row r="2076" spans="1:11" s="131" customFormat="1" ht="41.25" customHeight="1" thickBot="1">
      <c r="A2076" s="68"/>
      <c r="B2076" s="77"/>
      <c r="C2076" s="76"/>
      <c r="D2076" s="69" t="e">
        <f>VLOOKUP($C2075:$C$4969,$C$27:$D$4969,2,0)</f>
        <v>#N/A</v>
      </c>
      <c r="E2076" s="79"/>
      <c r="F2076" s="70" t="e">
        <f>VLOOKUP($E2076:$E$4969,'PLANO DE APLICAÇÃO'!$A$4:$B$1013,2,0)</f>
        <v>#N/A</v>
      </c>
      <c r="G2076" s="71"/>
      <c r="H2076" s="130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73"/>
      <c r="J2076" s="74"/>
      <c r="K2076" s="78"/>
    </row>
    <row r="2077" spans="1:11" s="131" customFormat="1" ht="41.25" customHeight="1" thickBot="1">
      <c r="A2077" s="68"/>
      <c r="B2077" s="77"/>
      <c r="C2077" s="76"/>
      <c r="D2077" s="69" t="e">
        <f>VLOOKUP($C2076:$C$4969,$C$27:$D$4969,2,0)</f>
        <v>#N/A</v>
      </c>
      <c r="E2077" s="79"/>
      <c r="F2077" s="70" t="e">
        <f>VLOOKUP($E2077:$E$4969,'PLANO DE APLICAÇÃO'!$A$4:$B$1013,2,0)</f>
        <v>#N/A</v>
      </c>
      <c r="G2077" s="71"/>
      <c r="H2077" s="130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73"/>
      <c r="J2077" s="74"/>
      <c r="K2077" s="78"/>
    </row>
    <row r="2078" spans="1:11" s="131" customFormat="1" ht="41.25" customHeight="1" thickBot="1">
      <c r="A2078" s="68"/>
      <c r="B2078" s="77"/>
      <c r="C2078" s="76"/>
      <c r="D2078" s="69" t="e">
        <f>VLOOKUP($C2077:$C$4969,$C$27:$D$4969,2,0)</f>
        <v>#N/A</v>
      </c>
      <c r="E2078" s="79"/>
      <c r="F2078" s="70" t="e">
        <f>VLOOKUP($E2078:$E$4969,'PLANO DE APLICAÇÃO'!$A$4:$B$1013,2,0)</f>
        <v>#N/A</v>
      </c>
      <c r="G2078" s="71"/>
      <c r="H2078" s="130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73"/>
      <c r="J2078" s="74"/>
      <c r="K2078" s="78"/>
    </row>
    <row r="2079" spans="1:11" s="131" customFormat="1" ht="41.25" customHeight="1" thickBot="1">
      <c r="A2079" s="68"/>
      <c r="B2079" s="77"/>
      <c r="C2079" s="76"/>
      <c r="D2079" s="69" t="e">
        <f>VLOOKUP($C2078:$C$4969,$C$27:$D$4969,2,0)</f>
        <v>#N/A</v>
      </c>
      <c r="E2079" s="79"/>
      <c r="F2079" s="70" t="e">
        <f>VLOOKUP($E2079:$E$4969,'PLANO DE APLICAÇÃO'!$A$4:$B$1013,2,0)</f>
        <v>#N/A</v>
      </c>
      <c r="G2079" s="71"/>
      <c r="H2079" s="130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73"/>
      <c r="J2079" s="74"/>
      <c r="K2079" s="78"/>
    </row>
    <row r="2080" spans="1:11" s="131" customFormat="1" ht="41.25" customHeight="1" thickBot="1">
      <c r="A2080" s="68"/>
      <c r="B2080" s="77"/>
      <c r="C2080" s="76"/>
      <c r="D2080" s="69" t="e">
        <f>VLOOKUP($C2079:$C$4969,$C$27:$D$4969,2,0)</f>
        <v>#N/A</v>
      </c>
      <c r="E2080" s="79"/>
      <c r="F2080" s="70" t="e">
        <f>VLOOKUP($E2080:$E$4969,'PLANO DE APLICAÇÃO'!$A$4:$B$1013,2,0)</f>
        <v>#N/A</v>
      </c>
      <c r="G2080" s="71"/>
      <c r="H2080" s="130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73"/>
      <c r="J2080" s="74"/>
      <c r="K2080" s="78"/>
    </row>
    <row r="2081" spans="1:11" s="131" customFormat="1" ht="41.25" customHeight="1" thickBot="1">
      <c r="A2081" s="68"/>
      <c r="B2081" s="77"/>
      <c r="C2081" s="76"/>
      <c r="D2081" s="69" t="e">
        <f>VLOOKUP($C2080:$C$4969,$C$27:$D$4969,2,0)</f>
        <v>#N/A</v>
      </c>
      <c r="E2081" s="79"/>
      <c r="F2081" s="70" t="e">
        <f>VLOOKUP($E2081:$E$4969,'PLANO DE APLICAÇÃO'!$A$4:$B$1013,2,0)</f>
        <v>#N/A</v>
      </c>
      <c r="G2081" s="71"/>
      <c r="H2081" s="130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73"/>
      <c r="J2081" s="74"/>
      <c r="K2081" s="78"/>
    </row>
    <row r="2082" spans="1:11" s="131" customFormat="1" ht="41.25" customHeight="1" thickBot="1">
      <c r="A2082" s="68"/>
      <c r="B2082" s="77"/>
      <c r="C2082" s="76"/>
      <c r="D2082" s="69" t="e">
        <f>VLOOKUP($C2081:$C$4969,$C$27:$D$4969,2,0)</f>
        <v>#N/A</v>
      </c>
      <c r="E2082" s="79"/>
      <c r="F2082" s="70" t="e">
        <f>VLOOKUP($E2082:$E$4969,'PLANO DE APLICAÇÃO'!$A$4:$B$1013,2,0)</f>
        <v>#N/A</v>
      </c>
      <c r="G2082" s="71"/>
      <c r="H2082" s="130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73"/>
      <c r="J2082" s="74"/>
      <c r="K2082" s="78"/>
    </row>
    <row r="2083" spans="1:11" s="131" customFormat="1" ht="41.25" customHeight="1" thickBot="1">
      <c r="A2083" s="68"/>
      <c r="B2083" s="77"/>
      <c r="C2083" s="76"/>
      <c r="D2083" s="69" t="e">
        <f>VLOOKUP($C2082:$C$4969,$C$27:$D$4969,2,0)</f>
        <v>#N/A</v>
      </c>
      <c r="E2083" s="79"/>
      <c r="F2083" s="70" t="e">
        <f>VLOOKUP($E2083:$E$4969,'PLANO DE APLICAÇÃO'!$A$4:$B$1013,2,0)</f>
        <v>#N/A</v>
      </c>
      <c r="G2083" s="71"/>
      <c r="H2083" s="130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73"/>
      <c r="J2083" s="74"/>
      <c r="K2083" s="78"/>
    </row>
    <row r="2084" spans="1:11" s="131" customFormat="1" ht="41.25" customHeight="1" thickBot="1">
      <c r="A2084" s="68"/>
      <c r="B2084" s="77"/>
      <c r="C2084" s="76"/>
      <c r="D2084" s="69" t="e">
        <f>VLOOKUP($C2083:$C$4969,$C$27:$D$4969,2,0)</f>
        <v>#N/A</v>
      </c>
      <c r="E2084" s="79"/>
      <c r="F2084" s="70" t="e">
        <f>VLOOKUP($E2084:$E$4969,'PLANO DE APLICAÇÃO'!$A$4:$B$1013,2,0)</f>
        <v>#N/A</v>
      </c>
      <c r="G2084" s="71"/>
      <c r="H2084" s="130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73"/>
      <c r="J2084" s="74"/>
      <c r="K2084" s="78"/>
    </row>
    <row r="2085" spans="1:11" s="131" customFormat="1" ht="41.25" customHeight="1" thickBot="1">
      <c r="A2085" s="68"/>
      <c r="B2085" s="77"/>
      <c r="C2085" s="76"/>
      <c r="D2085" s="69" t="e">
        <f>VLOOKUP($C2084:$C$4969,$C$27:$D$4969,2,0)</f>
        <v>#N/A</v>
      </c>
      <c r="E2085" s="79"/>
      <c r="F2085" s="70" t="e">
        <f>VLOOKUP($E2085:$E$4969,'PLANO DE APLICAÇÃO'!$A$4:$B$1013,2,0)</f>
        <v>#N/A</v>
      </c>
      <c r="G2085" s="71"/>
      <c r="H2085" s="130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73"/>
      <c r="J2085" s="74"/>
      <c r="K2085" s="78"/>
    </row>
    <row r="2086" spans="1:11" s="131" customFormat="1" ht="41.25" customHeight="1" thickBot="1">
      <c r="A2086" s="68"/>
      <c r="B2086" s="77"/>
      <c r="C2086" s="76"/>
      <c r="D2086" s="69" t="e">
        <f>VLOOKUP($C2085:$C$4969,$C$27:$D$4969,2,0)</f>
        <v>#N/A</v>
      </c>
      <c r="E2086" s="79"/>
      <c r="F2086" s="70" t="e">
        <f>VLOOKUP($E2086:$E$4969,'PLANO DE APLICAÇÃO'!$A$4:$B$1013,2,0)</f>
        <v>#N/A</v>
      </c>
      <c r="G2086" s="71"/>
      <c r="H2086" s="130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73"/>
      <c r="J2086" s="74"/>
      <c r="K2086" s="78"/>
    </row>
    <row r="2087" spans="1:11" s="131" customFormat="1" ht="41.25" customHeight="1" thickBot="1">
      <c r="A2087" s="68"/>
      <c r="B2087" s="77"/>
      <c r="C2087" s="76"/>
      <c r="D2087" s="69" t="e">
        <f>VLOOKUP($C2086:$C$4969,$C$27:$D$4969,2,0)</f>
        <v>#N/A</v>
      </c>
      <c r="E2087" s="79"/>
      <c r="F2087" s="70" t="e">
        <f>VLOOKUP($E2087:$E$4969,'PLANO DE APLICAÇÃO'!$A$4:$B$1013,2,0)</f>
        <v>#N/A</v>
      </c>
      <c r="G2087" s="71"/>
      <c r="H2087" s="130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73"/>
      <c r="J2087" s="74"/>
      <c r="K2087" s="78"/>
    </row>
    <row r="2088" spans="1:11" s="131" customFormat="1" ht="41.25" customHeight="1" thickBot="1">
      <c r="A2088" s="68"/>
      <c r="B2088" s="77"/>
      <c r="C2088" s="76"/>
      <c r="D2088" s="69" t="e">
        <f>VLOOKUP($C2087:$C$4969,$C$27:$D$4969,2,0)</f>
        <v>#N/A</v>
      </c>
      <c r="E2088" s="79"/>
      <c r="F2088" s="70" t="e">
        <f>VLOOKUP($E2088:$E$4969,'PLANO DE APLICAÇÃO'!$A$4:$B$1013,2,0)</f>
        <v>#N/A</v>
      </c>
      <c r="G2088" s="71"/>
      <c r="H2088" s="130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73"/>
      <c r="J2088" s="74"/>
      <c r="K2088" s="78"/>
    </row>
    <row r="2089" spans="1:11" s="131" customFormat="1" ht="41.25" customHeight="1" thickBot="1">
      <c r="A2089" s="68"/>
      <c r="B2089" s="77"/>
      <c r="C2089" s="76"/>
      <c r="D2089" s="69" t="e">
        <f>VLOOKUP($C2088:$C$4969,$C$27:$D$4969,2,0)</f>
        <v>#N/A</v>
      </c>
      <c r="E2089" s="79"/>
      <c r="F2089" s="70" t="e">
        <f>VLOOKUP($E2089:$E$4969,'PLANO DE APLICAÇÃO'!$A$4:$B$1013,2,0)</f>
        <v>#N/A</v>
      </c>
      <c r="G2089" s="71"/>
      <c r="H2089" s="130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73"/>
      <c r="J2089" s="74"/>
      <c r="K2089" s="78"/>
    </row>
    <row r="2090" spans="1:11" s="131" customFormat="1" ht="41.25" customHeight="1" thickBot="1">
      <c r="A2090" s="68"/>
      <c r="B2090" s="77"/>
      <c r="C2090" s="76"/>
      <c r="D2090" s="69" t="e">
        <f>VLOOKUP($C2089:$C$4969,$C$27:$D$4969,2,0)</f>
        <v>#N/A</v>
      </c>
      <c r="E2090" s="79"/>
      <c r="F2090" s="70" t="e">
        <f>VLOOKUP($E2090:$E$4969,'PLANO DE APLICAÇÃO'!$A$4:$B$1013,2,0)</f>
        <v>#N/A</v>
      </c>
      <c r="G2090" s="71"/>
      <c r="H2090" s="130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73"/>
      <c r="J2090" s="74"/>
      <c r="K2090" s="78"/>
    </row>
    <row r="2091" spans="1:11" s="131" customFormat="1" ht="41.25" customHeight="1" thickBot="1">
      <c r="A2091" s="68"/>
      <c r="B2091" s="77"/>
      <c r="C2091" s="76"/>
      <c r="D2091" s="69" t="e">
        <f>VLOOKUP($C2090:$C$4969,$C$27:$D$4969,2,0)</f>
        <v>#N/A</v>
      </c>
      <c r="E2091" s="79"/>
      <c r="F2091" s="70" t="e">
        <f>VLOOKUP($E2091:$E$4969,'PLANO DE APLICAÇÃO'!$A$4:$B$1013,2,0)</f>
        <v>#N/A</v>
      </c>
      <c r="G2091" s="71"/>
      <c r="H2091" s="130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73"/>
      <c r="J2091" s="74"/>
      <c r="K2091" s="78"/>
    </row>
    <row r="2092" spans="1:11" s="131" customFormat="1" ht="41.25" customHeight="1" thickBot="1">
      <c r="A2092" s="68"/>
      <c r="B2092" s="77"/>
      <c r="C2092" s="76"/>
      <c r="D2092" s="69" t="e">
        <f>VLOOKUP($C2091:$C$4969,$C$27:$D$4969,2,0)</f>
        <v>#N/A</v>
      </c>
      <c r="E2092" s="79"/>
      <c r="F2092" s="70" t="e">
        <f>VLOOKUP($E2092:$E$4969,'PLANO DE APLICAÇÃO'!$A$4:$B$1013,2,0)</f>
        <v>#N/A</v>
      </c>
      <c r="G2092" s="71"/>
      <c r="H2092" s="130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73"/>
      <c r="J2092" s="74"/>
      <c r="K2092" s="78"/>
    </row>
    <row r="2093" spans="1:11" s="131" customFormat="1" ht="41.25" customHeight="1" thickBot="1">
      <c r="A2093" s="68"/>
      <c r="B2093" s="77"/>
      <c r="C2093" s="76"/>
      <c r="D2093" s="69" t="e">
        <f>VLOOKUP($C2092:$C$4969,$C$27:$D$4969,2,0)</f>
        <v>#N/A</v>
      </c>
      <c r="E2093" s="79"/>
      <c r="F2093" s="70" t="e">
        <f>VLOOKUP($E2093:$E$4969,'PLANO DE APLICAÇÃO'!$A$4:$B$1013,2,0)</f>
        <v>#N/A</v>
      </c>
      <c r="G2093" s="71"/>
      <c r="H2093" s="130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73"/>
      <c r="J2093" s="74"/>
      <c r="K2093" s="78"/>
    </row>
    <row r="2094" spans="1:11" s="131" customFormat="1" ht="41.25" customHeight="1" thickBot="1">
      <c r="A2094" s="68"/>
      <c r="B2094" s="77"/>
      <c r="C2094" s="76"/>
      <c r="D2094" s="69" t="e">
        <f>VLOOKUP($C2093:$C$4969,$C$27:$D$4969,2,0)</f>
        <v>#N/A</v>
      </c>
      <c r="E2094" s="79"/>
      <c r="F2094" s="70" t="e">
        <f>VLOOKUP($E2094:$E$4969,'PLANO DE APLICAÇÃO'!$A$4:$B$1013,2,0)</f>
        <v>#N/A</v>
      </c>
      <c r="G2094" s="71"/>
      <c r="H2094" s="130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73"/>
      <c r="J2094" s="74"/>
      <c r="K2094" s="78"/>
    </row>
    <row r="2095" spans="1:11" s="131" customFormat="1" ht="41.25" customHeight="1" thickBot="1">
      <c r="A2095" s="68"/>
      <c r="B2095" s="77"/>
      <c r="C2095" s="76"/>
      <c r="D2095" s="69" t="e">
        <f>VLOOKUP($C2094:$C$4969,$C$27:$D$4969,2,0)</f>
        <v>#N/A</v>
      </c>
      <c r="E2095" s="79"/>
      <c r="F2095" s="70" t="e">
        <f>VLOOKUP($E2095:$E$4969,'PLANO DE APLICAÇÃO'!$A$4:$B$1013,2,0)</f>
        <v>#N/A</v>
      </c>
      <c r="G2095" s="71"/>
      <c r="H2095" s="130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73"/>
      <c r="J2095" s="74"/>
      <c r="K2095" s="78"/>
    </row>
    <row r="2096" spans="1:11" s="131" customFormat="1" ht="41.25" customHeight="1" thickBot="1">
      <c r="A2096" s="68"/>
      <c r="B2096" s="77"/>
      <c r="C2096" s="76"/>
      <c r="D2096" s="69" t="e">
        <f>VLOOKUP($C2095:$C$4969,$C$27:$D$4969,2,0)</f>
        <v>#N/A</v>
      </c>
      <c r="E2096" s="79"/>
      <c r="F2096" s="70" t="e">
        <f>VLOOKUP($E2096:$E$4969,'PLANO DE APLICAÇÃO'!$A$4:$B$1013,2,0)</f>
        <v>#N/A</v>
      </c>
      <c r="G2096" s="71"/>
      <c r="H2096" s="130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73"/>
      <c r="J2096" s="74"/>
      <c r="K2096" s="78"/>
    </row>
    <row r="2097" spans="1:11" s="131" customFormat="1" ht="41.25" customHeight="1" thickBot="1">
      <c r="A2097" s="68"/>
      <c r="B2097" s="77"/>
      <c r="C2097" s="76"/>
      <c r="D2097" s="69" t="e">
        <f>VLOOKUP($C2096:$C$4969,$C$27:$D$4969,2,0)</f>
        <v>#N/A</v>
      </c>
      <c r="E2097" s="79"/>
      <c r="F2097" s="70" t="e">
        <f>VLOOKUP($E2097:$E$4969,'PLANO DE APLICAÇÃO'!$A$4:$B$1013,2,0)</f>
        <v>#N/A</v>
      </c>
      <c r="G2097" s="71"/>
      <c r="H2097" s="130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73"/>
      <c r="J2097" s="74"/>
      <c r="K2097" s="78"/>
    </row>
    <row r="2098" spans="1:11" s="131" customFormat="1" ht="41.25" customHeight="1" thickBot="1">
      <c r="A2098" s="68"/>
      <c r="B2098" s="77"/>
      <c r="C2098" s="76"/>
      <c r="D2098" s="69" t="e">
        <f>VLOOKUP($C2097:$C$4969,$C$27:$D$4969,2,0)</f>
        <v>#N/A</v>
      </c>
      <c r="E2098" s="79"/>
      <c r="F2098" s="70" t="e">
        <f>VLOOKUP($E2098:$E$4969,'PLANO DE APLICAÇÃO'!$A$4:$B$1013,2,0)</f>
        <v>#N/A</v>
      </c>
      <c r="G2098" s="71"/>
      <c r="H2098" s="130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73"/>
      <c r="J2098" s="74"/>
      <c r="K2098" s="78"/>
    </row>
    <row r="2099" spans="1:11" s="131" customFormat="1" ht="41.25" customHeight="1" thickBot="1">
      <c r="A2099" s="68"/>
      <c r="B2099" s="77"/>
      <c r="C2099" s="76"/>
      <c r="D2099" s="69" t="e">
        <f>VLOOKUP($C2098:$C$4969,$C$27:$D$4969,2,0)</f>
        <v>#N/A</v>
      </c>
      <c r="E2099" s="79"/>
      <c r="F2099" s="70" t="e">
        <f>VLOOKUP($E2099:$E$4969,'PLANO DE APLICAÇÃO'!$A$4:$B$1013,2,0)</f>
        <v>#N/A</v>
      </c>
      <c r="G2099" s="71"/>
      <c r="H2099" s="130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73"/>
      <c r="J2099" s="74"/>
      <c r="K2099" s="78"/>
    </row>
    <row r="2100" spans="1:11" s="131" customFormat="1" ht="41.25" customHeight="1" thickBot="1">
      <c r="A2100" s="68"/>
      <c r="B2100" s="77"/>
      <c r="C2100" s="76"/>
      <c r="D2100" s="69" t="e">
        <f>VLOOKUP($C2099:$C$4969,$C$27:$D$4969,2,0)</f>
        <v>#N/A</v>
      </c>
      <c r="E2100" s="79"/>
      <c r="F2100" s="70" t="e">
        <f>VLOOKUP($E2100:$E$4969,'PLANO DE APLICAÇÃO'!$A$4:$B$1013,2,0)</f>
        <v>#N/A</v>
      </c>
      <c r="G2100" s="71"/>
      <c r="H2100" s="130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73"/>
      <c r="J2100" s="74"/>
      <c r="K2100" s="78"/>
    </row>
    <row r="2101" spans="1:11" s="131" customFormat="1" ht="41.25" customHeight="1" thickBot="1">
      <c r="A2101" s="68"/>
      <c r="B2101" s="77"/>
      <c r="C2101" s="76"/>
      <c r="D2101" s="69" t="e">
        <f>VLOOKUP($C2100:$C$4969,$C$27:$D$4969,2,0)</f>
        <v>#N/A</v>
      </c>
      <c r="E2101" s="79"/>
      <c r="F2101" s="70" t="e">
        <f>VLOOKUP($E2101:$E$4969,'PLANO DE APLICAÇÃO'!$A$4:$B$1013,2,0)</f>
        <v>#N/A</v>
      </c>
      <c r="G2101" s="71"/>
      <c r="H2101" s="130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73"/>
      <c r="J2101" s="74"/>
      <c r="K2101" s="78"/>
    </row>
    <row r="2102" spans="1:11" s="131" customFormat="1" ht="41.25" customHeight="1" thickBot="1">
      <c r="A2102" s="68"/>
      <c r="B2102" s="77"/>
      <c r="C2102" s="76"/>
      <c r="D2102" s="69" t="e">
        <f>VLOOKUP($C2101:$C$4969,$C$27:$D$4969,2,0)</f>
        <v>#N/A</v>
      </c>
      <c r="E2102" s="79"/>
      <c r="F2102" s="70" t="e">
        <f>VLOOKUP($E2102:$E$4969,'PLANO DE APLICAÇÃO'!$A$4:$B$1013,2,0)</f>
        <v>#N/A</v>
      </c>
      <c r="G2102" s="71"/>
      <c r="H2102" s="130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73"/>
      <c r="J2102" s="74"/>
      <c r="K2102" s="78"/>
    </row>
    <row r="2103" spans="1:11" s="131" customFormat="1" ht="41.25" customHeight="1" thickBot="1">
      <c r="A2103" s="68"/>
      <c r="B2103" s="77"/>
      <c r="C2103" s="76"/>
      <c r="D2103" s="69" t="e">
        <f>VLOOKUP($C2102:$C$4969,$C$27:$D$4969,2,0)</f>
        <v>#N/A</v>
      </c>
      <c r="E2103" s="79"/>
      <c r="F2103" s="70" t="e">
        <f>VLOOKUP($E2103:$E$4969,'PLANO DE APLICAÇÃO'!$A$4:$B$1013,2,0)</f>
        <v>#N/A</v>
      </c>
      <c r="G2103" s="71"/>
      <c r="H2103" s="130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73"/>
      <c r="J2103" s="74"/>
      <c r="K2103" s="78"/>
    </row>
    <row r="2104" spans="1:11" s="131" customFormat="1" ht="41.25" customHeight="1" thickBot="1">
      <c r="A2104" s="68"/>
      <c r="B2104" s="77"/>
      <c r="C2104" s="76"/>
      <c r="D2104" s="69" t="e">
        <f>VLOOKUP($C2103:$C$4969,$C$27:$D$4969,2,0)</f>
        <v>#N/A</v>
      </c>
      <c r="E2104" s="79"/>
      <c r="F2104" s="70" t="e">
        <f>VLOOKUP($E2104:$E$4969,'PLANO DE APLICAÇÃO'!$A$4:$B$1013,2,0)</f>
        <v>#N/A</v>
      </c>
      <c r="G2104" s="71"/>
      <c r="H2104" s="130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73"/>
      <c r="J2104" s="74"/>
      <c r="K2104" s="78"/>
    </row>
    <row r="2105" spans="1:11" s="131" customFormat="1" ht="41.25" customHeight="1" thickBot="1">
      <c r="A2105" s="68"/>
      <c r="B2105" s="77"/>
      <c r="C2105" s="76"/>
      <c r="D2105" s="69" t="e">
        <f>VLOOKUP($C2104:$C$4969,$C$27:$D$4969,2,0)</f>
        <v>#N/A</v>
      </c>
      <c r="E2105" s="79"/>
      <c r="F2105" s="70" t="e">
        <f>VLOOKUP($E2105:$E$4969,'PLANO DE APLICAÇÃO'!$A$4:$B$1013,2,0)</f>
        <v>#N/A</v>
      </c>
      <c r="G2105" s="71"/>
      <c r="H2105" s="130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73"/>
      <c r="J2105" s="74"/>
      <c r="K2105" s="78"/>
    </row>
    <row r="2106" spans="1:11" s="131" customFormat="1" ht="41.25" customHeight="1" thickBot="1">
      <c r="A2106" s="68"/>
      <c r="B2106" s="77"/>
      <c r="C2106" s="76"/>
      <c r="D2106" s="69" t="e">
        <f>VLOOKUP($C2105:$C$4969,$C$27:$D$4969,2,0)</f>
        <v>#N/A</v>
      </c>
      <c r="E2106" s="79"/>
      <c r="F2106" s="70" t="e">
        <f>VLOOKUP($E2106:$E$4969,'PLANO DE APLICAÇÃO'!$A$4:$B$1013,2,0)</f>
        <v>#N/A</v>
      </c>
      <c r="G2106" s="71"/>
      <c r="H2106" s="130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73"/>
      <c r="J2106" s="74"/>
      <c r="K2106" s="78"/>
    </row>
    <row r="2107" spans="1:11" s="131" customFormat="1" ht="41.25" customHeight="1" thickBot="1">
      <c r="A2107" s="68"/>
      <c r="B2107" s="77"/>
      <c r="C2107" s="76"/>
      <c r="D2107" s="69" t="e">
        <f>VLOOKUP($C2106:$C$4969,$C$27:$D$4969,2,0)</f>
        <v>#N/A</v>
      </c>
      <c r="E2107" s="79"/>
      <c r="F2107" s="70" t="e">
        <f>VLOOKUP($E2107:$E$4969,'PLANO DE APLICAÇÃO'!$A$4:$B$1013,2,0)</f>
        <v>#N/A</v>
      </c>
      <c r="G2107" s="71"/>
      <c r="H2107" s="130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73"/>
      <c r="J2107" s="74"/>
      <c r="K2107" s="78"/>
    </row>
    <row r="2108" spans="1:11" s="131" customFormat="1" ht="41.25" customHeight="1" thickBot="1">
      <c r="A2108" s="68"/>
      <c r="B2108" s="77"/>
      <c r="C2108" s="76"/>
      <c r="D2108" s="69" t="e">
        <f>VLOOKUP($C2107:$C$4969,$C$27:$D$4969,2,0)</f>
        <v>#N/A</v>
      </c>
      <c r="E2108" s="79"/>
      <c r="F2108" s="70" t="e">
        <f>VLOOKUP($E2108:$E$4969,'PLANO DE APLICAÇÃO'!$A$4:$B$1013,2,0)</f>
        <v>#N/A</v>
      </c>
      <c r="G2108" s="71"/>
      <c r="H2108" s="130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73"/>
      <c r="J2108" s="74"/>
      <c r="K2108" s="78"/>
    </row>
    <row r="2109" spans="1:11" s="131" customFormat="1" ht="41.25" customHeight="1" thickBot="1">
      <c r="A2109" s="68"/>
      <c r="B2109" s="77"/>
      <c r="C2109" s="76"/>
      <c r="D2109" s="69" t="e">
        <f>VLOOKUP($C2108:$C$4969,$C$27:$D$4969,2,0)</f>
        <v>#N/A</v>
      </c>
      <c r="E2109" s="79"/>
      <c r="F2109" s="70" t="e">
        <f>VLOOKUP($E2109:$E$4969,'PLANO DE APLICAÇÃO'!$A$4:$B$1013,2,0)</f>
        <v>#N/A</v>
      </c>
      <c r="G2109" s="71"/>
      <c r="H2109" s="130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73"/>
      <c r="J2109" s="74"/>
      <c r="K2109" s="78"/>
    </row>
    <row r="2110" spans="1:11" s="131" customFormat="1" ht="41.25" customHeight="1" thickBot="1">
      <c r="A2110" s="68"/>
      <c r="B2110" s="77"/>
      <c r="C2110" s="76"/>
      <c r="D2110" s="69" t="e">
        <f>VLOOKUP($C2109:$C$4969,$C$27:$D$4969,2,0)</f>
        <v>#N/A</v>
      </c>
      <c r="E2110" s="79"/>
      <c r="F2110" s="70" t="e">
        <f>VLOOKUP($E2110:$E$4969,'PLANO DE APLICAÇÃO'!$A$4:$B$1013,2,0)</f>
        <v>#N/A</v>
      </c>
      <c r="G2110" s="71"/>
      <c r="H2110" s="130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73"/>
      <c r="J2110" s="74"/>
      <c r="K2110" s="78"/>
    </row>
    <row r="2111" spans="1:11" s="131" customFormat="1" ht="41.25" customHeight="1" thickBot="1">
      <c r="A2111" s="68"/>
      <c r="B2111" s="77"/>
      <c r="C2111" s="76"/>
      <c r="D2111" s="69" t="e">
        <f>VLOOKUP($C2110:$C$4969,$C$27:$D$4969,2,0)</f>
        <v>#N/A</v>
      </c>
      <c r="E2111" s="79"/>
      <c r="F2111" s="70" t="e">
        <f>VLOOKUP($E2111:$E$4969,'PLANO DE APLICAÇÃO'!$A$4:$B$1013,2,0)</f>
        <v>#N/A</v>
      </c>
      <c r="G2111" s="71"/>
      <c r="H2111" s="130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73"/>
      <c r="J2111" s="74"/>
      <c r="K2111" s="78"/>
    </row>
    <row r="2112" spans="1:11" s="131" customFormat="1" ht="41.25" customHeight="1" thickBot="1">
      <c r="A2112" s="68"/>
      <c r="B2112" s="77"/>
      <c r="C2112" s="76"/>
      <c r="D2112" s="69" t="e">
        <f>VLOOKUP($C2111:$C$4969,$C$27:$D$4969,2,0)</f>
        <v>#N/A</v>
      </c>
      <c r="E2112" s="79"/>
      <c r="F2112" s="70" t="e">
        <f>VLOOKUP($E2112:$E$4969,'PLANO DE APLICAÇÃO'!$A$4:$B$1013,2,0)</f>
        <v>#N/A</v>
      </c>
      <c r="G2112" s="71"/>
      <c r="H2112" s="130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73"/>
      <c r="J2112" s="74"/>
      <c r="K2112" s="78"/>
    </row>
    <row r="2113" spans="1:11" s="131" customFormat="1" ht="41.25" customHeight="1" thickBot="1">
      <c r="A2113" s="68"/>
      <c r="B2113" s="77"/>
      <c r="C2113" s="76"/>
      <c r="D2113" s="69" t="e">
        <f>VLOOKUP($C2112:$C$4969,$C$27:$D$4969,2,0)</f>
        <v>#N/A</v>
      </c>
      <c r="E2113" s="79"/>
      <c r="F2113" s="70" t="e">
        <f>VLOOKUP($E2113:$E$4969,'PLANO DE APLICAÇÃO'!$A$4:$B$1013,2,0)</f>
        <v>#N/A</v>
      </c>
      <c r="G2113" s="71"/>
      <c r="H2113" s="130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73"/>
      <c r="J2113" s="74"/>
      <c r="K2113" s="78"/>
    </row>
    <row r="2114" spans="1:11" s="131" customFormat="1" ht="41.25" customHeight="1" thickBot="1">
      <c r="A2114" s="68"/>
      <c r="B2114" s="77"/>
      <c r="C2114" s="76"/>
      <c r="D2114" s="69" t="e">
        <f>VLOOKUP($C2113:$C$4969,$C$27:$D$4969,2,0)</f>
        <v>#N/A</v>
      </c>
      <c r="E2114" s="79"/>
      <c r="F2114" s="70" t="e">
        <f>VLOOKUP($E2114:$E$4969,'PLANO DE APLICAÇÃO'!$A$4:$B$1013,2,0)</f>
        <v>#N/A</v>
      </c>
      <c r="G2114" s="71"/>
      <c r="H2114" s="130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73"/>
      <c r="J2114" s="74"/>
      <c r="K2114" s="78"/>
    </row>
    <row r="2115" spans="1:11" s="131" customFormat="1" ht="41.25" customHeight="1" thickBot="1">
      <c r="A2115" s="68"/>
      <c r="B2115" s="77"/>
      <c r="C2115" s="76"/>
      <c r="D2115" s="69" t="e">
        <f>VLOOKUP($C2114:$C$4969,$C$27:$D$4969,2,0)</f>
        <v>#N/A</v>
      </c>
      <c r="E2115" s="79"/>
      <c r="F2115" s="70" t="e">
        <f>VLOOKUP($E2115:$E$4969,'PLANO DE APLICAÇÃO'!$A$4:$B$1013,2,0)</f>
        <v>#N/A</v>
      </c>
      <c r="G2115" s="71"/>
      <c r="H2115" s="130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73"/>
      <c r="J2115" s="74"/>
      <c r="K2115" s="78"/>
    </row>
    <row r="2116" spans="1:11" s="131" customFormat="1" ht="41.25" customHeight="1" thickBot="1">
      <c r="A2116" s="68"/>
      <c r="B2116" s="77"/>
      <c r="C2116" s="76"/>
      <c r="D2116" s="69" t="e">
        <f>VLOOKUP($C2115:$C$4969,$C$27:$D$4969,2,0)</f>
        <v>#N/A</v>
      </c>
      <c r="E2116" s="79"/>
      <c r="F2116" s="70" t="e">
        <f>VLOOKUP($E2116:$E$4969,'PLANO DE APLICAÇÃO'!$A$4:$B$1013,2,0)</f>
        <v>#N/A</v>
      </c>
      <c r="G2116" s="71"/>
      <c r="H2116" s="130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73"/>
      <c r="J2116" s="74"/>
      <c r="K2116" s="78"/>
    </row>
    <row r="2117" spans="1:11" s="131" customFormat="1" ht="41.25" customHeight="1" thickBot="1">
      <c r="A2117" s="68"/>
      <c r="B2117" s="77"/>
      <c r="C2117" s="76"/>
      <c r="D2117" s="69" t="e">
        <f>VLOOKUP($C2116:$C$4969,$C$27:$D$4969,2,0)</f>
        <v>#N/A</v>
      </c>
      <c r="E2117" s="79"/>
      <c r="F2117" s="70" t="e">
        <f>VLOOKUP($E2117:$E$4969,'PLANO DE APLICAÇÃO'!$A$4:$B$1013,2,0)</f>
        <v>#N/A</v>
      </c>
      <c r="G2117" s="71"/>
      <c r="H2117" s="130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73"/>
      <c r="J2117" s="74"/>
      <c r="K2117" s="78"/>
    </row>
    <row r="2118" spans="1:11" s="131" customFormat="1" ht="41.25" customHeight="1" thickBot="1">
      <c r="A2118" s="68"/>
      <c r="B2118" s="77"/>
      <c r="C2118" s="76"/>
      <c r="D2118" s="69" t="e">
        <f>VLOOKUP($C2117:$C$4969,$C$27:$D$4969,2,0)</f>
        <v>#N/A</v>
      </c>
      <c r="E2118" s="79"/>
      <c r="F2118" s="70" t="e">
        <f>VLOOKUP($E2118:$E$4969,'PLANO DE APLICAÇÃO'!$A$4:$B$1013,2,0)</f>
        <v>#N/A</v>
      </c>
      <c r="G2118" s="71"/>
      <c r="H2118" s="130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73"/>
      <c r="J2118" s="74"/>
      <c r="K2118" s="78"/>
    </row>
    <row r="2119" spans="1:11" s="131" customFormat="1" ht="41.25" customHeight="1" thickBot="1">
      <c r="A2119" s="68"/>
      <c r="B2119" s="77"/>
      <c r="C2119" s="76"/>
      <c r="D2119" s="69" t="e">
        <f>VLOOKUP($C2118:$C$4969,$C$27:$D$4969,2,0)</f>
        <v>#N/A</v>
      </c>
      <c r="E2119" s="79"/>
      <c r="F2119" s="70" t="e">
        <f>VLOOKUP($E2119:$E$4969,'PLANO DE APLICAÇÃO'!$A$4:$B$1013,2,0)</f>
        <v>#N/A</v>
      </c>
      <c r="G2119" s="71"/>
      <c r="H2119" s="130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73"/>
      <c r="J2119" s="74"/>
      <c r="K2119" s="78"/>
    </row>
    <row r="2120" spans="1:11" s="131" customFormat="1" ht="41.25" customHeight="1" thickBot="1">
      <c r="A2120" s="68"/>
      <c r="B2120" s="77"/>
      <c r="C2120" s="76"/>
      <c r="D2120" s="69" t="e">
        <f>VLOOKUP($C2119:$C$4969,$C$27:$D$4969,2,0)</f>
        <v>#N/A</v>
      </c>
      <c r="E2120" s="79"/>
      <c r="F2120" s="70" t="e">
        <f>VLOOKUP($E2120:$E$4969,'PLANO DE APLICAÇÃO'!$A$4:$B$1013,2,0)</f>
        <v>#N/A</v>
      </c>
      <c r="G2120" s="71"/>
      <c r="H2120" s="130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73"/>
      <c r="J2120" s="74"/>
      <c r="K2120" s="78"/>
    </row>
    <row r="2121" spans="1:11" s="131" customFormat="1" ht="41.25" customHeight="1" thickBot="1">
      <c r="A2121" s="68"/>
      <c r="B2121" s="77"/>
      <c r="C2121" s="76"/>
      <c r="D2121" s="69" t="e">
        <f>VLOOKUP($C2120:$C$4969,$C$27:$D$4969,2,0)</f>
        <v>#N/A</v>
      </c>
      <c r="E2121" s="79"/>
      <c r="F2121" s="70" t="e">
        <f>VLOOKUP($E2121:$E$4969,'PLANO DE APLICAÇÃO'!$A$4:$B$1013,2,0)</f>
        <v>#N/A</v>
      </c>
      <c r="G2121" s="71"/>
      <c r="H2121" s="130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73"/>
      <c r="J2121" s="74"/>
      <c r="K2121" s="78"/>
    </row>
    <row r="2122" spans="1:11" s="131" customFormat="1" ht="41.25" customHeight="1" thickBot="1">
      <c r="A2122" s="68"/>
      <c r="B2122" s="77"/>
      <c r="C2122" s="76"/>
      <c r="D2122" s="69" t="e">
        <f>VLOOKUP($C2121:$C$4969,$C$27:$D$4969,2,0)</f>
        <v>#N/A</v>
      </c>
      <c r="E2122" s="79"/>
      <c r="F2122" s="70" t="e">
        <f>VLOOKUP($E2122:$E$4969,'PLANO DE APLICAÇÃO'!$A$4:$B$1013,2,0)</f>
        <v>#N/A</v>
      </c>
      <c r="G2122" s="71"/>
      <c r="H2122" s="130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73"/>
      <c r="J2122" s="74"/>
      <c r="K2122" s="78"/>
    </row>
    <row r="2123" spans="1:11" s="131" customFormat="1" ht="41.25" customHeight="1" thickBot="1">
      <c r="A2123" s="68"/>
      <c r="B2123" s="77"/>
      <c r="C2123" s="76"/>
      <c r="D2123" s="69" t="e">
        <f>VLOOKUP($C2122:$C$4969,$C$27:$D$4969,2,0)</f>
        <v>#N/A</v>
      </c>
      <c r="E2123" s="79"/>
      <c r="F2123" s="70" t="e">
        <f>VLOOKUP($E2123:$E$4969,'PLANO DE APLICAÇÃO'!$A$4:$B$1013,2,0)</f>
        <v>#N/A</v>
      </c>
      <c r="G2123" s="71"/>
      <c r="H2123" s="130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73"/>
      <c r="J2123" s="74"/>
      <c r="K2123" s="78"/>
    </row>
    <row r="2124" spans="1:11" s="131" customFormat="1" ht="41.25" customHeight="1" thickBot="1">
      <c r="A2124" s="68"/>
      <c r="B2124" s="77"/>
      <c r="C2124" s="76"/>
      <c r="D2124" s="69" t="e">
        <f>VLOOKUP($C2123:$C$4969,$C$27:$D$4969,2,0)</f>
        <v>#N/A</v>
      </c>
      <c r="E2124" s="79"/>
      <c r="F2124" s="70" t="e">
        <f>VLOOKUP($E2124:$E$4969,'PLANO DE APLICAÇÃO'!$A$4:$B$1013,2,0)</f>
        <v>#N/A</v>
      </c>
      <c r="G2124" s="71"/>
      <c r="H2124" s="130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73"/>
      <c r="J2124" s="74"/>
      <c r="K2124" s="78"/>
    </row>
    <row r="2125" spans="1:11" s="131" customFormat="1" ht="41.25" customHeight="1" thickBot="1">
      <c r="A2125" s="68"/>
      <c r="B2125" s="77"/>
      <c r="C2125" s="76"/>
      <c r="D2125" s="69" t="e">
        <f>VLOOKUP($C2124:$C$4969,$C$27:$D$4969,2,0)</f>
        <v>#N/A</v>
      </c>
      <c r="E2125" s="79"/>
      <c r="F2125" s="70" t="e">
        <f>VLOOKUP($E2125:$E$4969,'PLANO DE APLICAÇÃO'!$A$4:$B$1013,2,0)</f>
        <v>#N/A</v>
      </c>
      <c r="G2125" s="71"/>
      <c r="H2125" s="130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73"/>
      <c r="J2125" s="74"/>
      <c r="K2125" s="78"/>
    </row>
    <row r="2126" spans="1:11" s="131" customFormat="1" ht="41.25" customHeight="1" thickBot="1">
      <c r="A2126" s="68"/>
      <c r="B2126" s="77"/>
      <c r="C2126" s="76"/>
      <c r="D2126" s="69" t="e">
        <f>VLOOKUP($C2125:$C$4969,$C$27:$D$4969,2,0)</f>
        <v>#N/A</v>
      </c>
      <c r="E2126" s="79"/>
      <c r="F2126" s="70" t="e">
        <f>VLOOKUP($E2126:$E$4969,'PLANO DE APLICAÇÃO'!$A$4:$B$1013,2,0)</f>
        <v>#N/A</v>
      </c>
      <c r="G2126" s="71"/>
      <c r="H2126" s="130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73"/>
      <c r="J2126" s="74"/>
      <c r="K2126" s="78"/>
    </row>
    <row r="2127" spans="1:11" s="131" customFormat="1" ht="41.25" customHeight="1" thickBot="1">
      <c r="A2127" s="68"/>
      <c r="B2127" s="77"/>
      <c r="C2127" s="76"/>
      <c r="D2127" s="69" t="e">
        <f>VLOOKUP($C2126:$C$4969,$C$27:$D$4969,2,0)</f>
        <v>#N/A</v>
      </c>
      <c r="E2127" s="79"/>
      <c r="F2127" s="70" t="e">
        <f>VLOOKUP($E2127:$E$4969,'PLANO DE APLICAÇÃO'!$A$4:$B$1013,2,0)</f>
        <v>#N/A</v>
      </c>
      <c r="G2127" s="71"/>
      <c r="H2127" s="130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73"/>
      <c r="J2127" s="74"/>
      <c r="K2127" s="78"/>
    </row>
    <row r="2128" spans="1:11" s="131" customFormat="1" ht="41.25" customHeight="1" thickBot="1">
      <c r="A2128" s="68"/>
      <c r="B2128" s="77"/>
      <c r="C2128" s="76"/>
      <c r="D2128" s="69" t="e">
        <f>VLOOKUP($C2127:$C$4969,$C$27:$D$4969,2,0)</f>
        <v>#N/A</v>
      </c>
      <c r="E2128" s="79"/>
      <c r="F2128" s="70" t="e">
        <f>VLOOKUP($E2128:$E$4969,'PLANO DE APLICAÇÃO'!$A$4:$B$1013,2,0)</f>
        <v>#N/A</v>
      </c>
      <c r="G2128" s="71"/>
      <c r="H2128" s="130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73"/>
      <c r="J2128" s="74"/>
      <c r="K2128" s="78"/>
    </row>
    <row r="2129" spans="1:11" s="131" customFormat="1" ht="41.25" customHeight="1" thickBot="1">
      <c r="A2129" s="68"/>
      <c r="B2129" s="77"/>
      <c r="C2129" s="76"/>
      <c r="D2129" s="69" t="e">
        <f>VLOOKUP($C2128:$C$4969,$C$27:$D$4969,2,0)</f>
        <v>#N/A</v>
      </c>
      <c r="E2129" s="79"/>
      <c r="F2129" s="70" t="e">
        <f>VLOOKUP($E2129:$E$4969,'PLANO DE APLICAÇÃO'!$A$4:$B$1013,2,0)</f>
        <v>#N/A</v>
      </c>
      <c r="G2129" s="71"/>
      <c r="H2129" s="130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73"/>
      <c r="J2129" s="74"/>
      <c r="K2129" s="78"/>
    </row>
    <row r="2130" spans="1:11" s="131" customFormat="1" ht="41.25" customHeight="1" thickBot="1">
      <c r="A2130" s="68"/>
      <c r="B2130" s="77"/>
      <c r="C2130" s="76"/>
      <c r="D2130" s="69" t="e">
        <f>VLOOKUP($C2129:$C$4969,$C$27:$D$4969,2,0)</f>
        <v>#N/A</v>
      </c>
      <c r="E2130" s="79"/>
      <c r="F2130" s="70" t="e">
        <f>VLOOKUP($E2130:$E$4969,'PLANO DE APLICAÇÃO'!$A$4:$B$1013,2,0)</f>
        <v>#N/A</v>
      </c>
      <c r="G2130" s="71"/>
      <c r="H2130" s="130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73"/>
      <c r="J2130" s="74"/>
      <c r="K2130" s="78"/>
    </row>
    <row r="2131" spans="1:11" s="131" customFormat="1" ht="41.25" customHeight="1" thickBot="1">
      <c r="A2131" s="68"/>
      <c r="B2131" s="77"/>
      <c r="C2131" s="76"/>
      <c r="D2131" s="69" t="e">
        <f>VLOOKUP($C2130:$C$4969,$C$27:$D$4969,2,0)</f>
        <v>#N/A</v>
      </c>
      <c r="E2131" s="79"/>
      <c r="F2131" s="70" t="e">
        <f>VLOOKUP($E2131:$E$4969,'PLANO DE APLICAÇÃO'!$A$4:$B$1013,2,0)</f>
        <v>#N/A</v>
      </c>
      <c r="G2131" s="71"/>
      <c r="H2131" s="130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73"/>
      <c r="J2131" s="74"/>
      <c r="K2131" s="78"/>
    </row>
    <row r="2132" spans="1:11" s="131" customFormat="1" ht="41.25" customHeight="1" thickBot="1">
      <c r="A2132" s="68"/>
      <c r="B2132" s="77"/>
      <c r="C2132" s="76"/>
      <c r="D2132" s="69" t="e">
        <f>VLOOKUP($C2131:$C$4969,$C$27:$D$4969,2,0)</f>
        <v>#N/A</v>
      </c>
      <c r="E2132" s="79"/>
      <c r="F2132" s="70" t="e">
        <f>VLOOKUP($E2132:$E$4969,'PLANO DE APLICAÇÃO'!$A$4:$B$1013,2,0)</f>
        <v>#N/A</v>
      </c>
      <c r="G2132" s="71"/>
      <c r="H2132" s="130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73"/>
      <c r="J2132" s="74"/>
      <c r="K2132" s="78"/>
    </row>
    <row r="2133" spans="1:11" s="131" customFormat="1" ht="41.25" customHeight="1" thickBot="1">
      <c r="A2133" s="68"/>
      <c r="B2133" s="77"/>
      <c r="C2133" s="76"/>
      <c r="D2133" s="69" t="e">
        <f>VLOOKUP($C2132:$C$4969,$C$27:$D$4969,2,0)</f>
        <v>#N/A</v>
      </c>
      <c r="E2133" s="79"/>
      <c r="F2133" s="70" t="e">
        <f>VLOOKUP($E2133:$E$4969,'PLANO DE APLICAÇÃO'!$A$4:$B$1013,2,0)</f>
        <v>#N/A</v>
      </c>
      <c r="G2133" s="71"/>
      <c r="H2133" s="130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73"/>
      <c r="J2133" s="74"/>
      <c r="K2133" s="78"/>
    </row>
    <row r="2134" spans="1:11" s="131" customFormat="1" ht="41.25" customHeight="1" thickBot="1">
      <c r="A2134" s="68"/>
      <c r="B2134" s="77"/>
      <c r="C2134" s="76"/>
      <c r="D2134" s="69" t="e">
        <f>VLOOKUP($C2133:$C$4969,$C$27:$D$4969,2,0)</f>
        <v>#N/A</v>
      </c>
      <c r="E2134" s="79"/>
      <c r="F2134" s="70" t="e">
        <f>VLOOKUP($E2134:$E$4969,'PLANO DE APLICAÇÃO'!$A$4:$B$1013,2,0)</f>
        <v>#N/A</v>
      </c>
      <c r="G2134" s="71"/>
      <c r="H2134" s="130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73"/>
      <c r="J2134" s="74"/>
      <c r="K2134" s="78"/>
    </row>
    <row r="2135" spans="1:11" s="131" customFormat="1" ht="41.25" customHeight="1" thickBot="1">
      <c r="A2135" s="68"/>
      <c r="B2135" s="77"/>
      <c r="C2135" s="76"/>
      <c r="D2135" s="69" t="e">
        <f>VLOOKUP($C2134:$C$4969,$C$27:$D$4969,2,0)</f>
        <v>#N/A</v>
      </c>
      <c r="E2135" s="79"/>
      <c r="F2135" s="70" t="e">
        <f>VLOOKUP($E2135:$E$4969,'PLANO DE APLICAÇÃO'!$A$4:$B$1013,2,0)</f>
        <v>#N/A</v>
      </c>
      <c r="G2135" s="71"/>
      <c r="H2135" s="130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73"/>
      <c r="J2135" s="74"/>
      <c r="K2135" s="78"/>
    </row>
    <row r="2136" spans="1:11" s="131" customFormat="1" ht="41.25" customHeight="1" thickBot="1">
      <c r="A2136" s="68"/>
      <c r="B2136" s="77"/>
      <c r="C2136" s="76"/>
      <c r="D2136" s="69" t="e">
        <f>VLOOKUP($C2135:$C$4969,$C$27:$D$4969,2,0)</f>
        <v>#N/A</v>
      </c>
      <c r="E2136" s="79"/>
      <c r="F2136" s="70" t="e">
        <f>VLOOKUP($E2136:$E$4969,'PLANO DE APLICAÇÃO'!$A$4:$B$1013,2,0)</f>
        <v>#N/A</v>
      </c>
      <c r="G2136" s="71"/>
      <c r="H2136" s="130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73"/>
      <c r="J2136" s="74"/>
      <c r="K2136" s="78"/>
    </row>
    <row r="2137" spans="1:11" s="131" customFormat="1" ht="41.25" customHeight="1" thickBot="1">
      <c r="A2137" s="68"/>
      <c r="B2137" s="77"/>
      <c r="C2137" s="76"/>
      <c r="D2137" s="69" t="e">
        <f>VLOOKUP($C2136:$C$4969,$C$27:$D$4969,2,0)</f>
        <v>#N/A</v>
      </c>
      <c r="E2137" s="79"/>
      <c r="F2137" s="70" t="e">
        <f>VLOOKUP($E2137:$E$4969,'PLANO DE APLICAÇÃO'!$A$4:$B$1013,2,0)</f>
        <v>#N/A</v>
      </c>
      <c r="G2137" s="71"/>
      <c r="H2137" s="130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73"/>
      <c r="J2137" s="74"/>
      <c r="K2137" s="78"/>
    </row>
    <row r="2138" spans="1:11" s="131" customFormat="1" ht="41.25" customHeight="1" thickBot="1">
      <c r="A2138" s="68"/>
      <c r="B2138" s="77"/>
      <c r="C2138" s="76"/>
      <c r="D2138" s="69" t="e">
        <f>VLOOKUP($C2137:$C$4969,$C$27:$D$4969,2,0)</f>
        <v>#N/A</v>
      </c>
      <c r="E2138" s="79"/>
      <c r="F2138" s="70" t="e">
        <f>VLOOKUP($E2138:$E$4969,'PLANO DE APLICAÇÃO'!$A$4:$B$1013,2,0)</f>
        <v>#N/A</v>
      </c>
      <c r="G2138" s="71"/>
      <c r="H2138" s="130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73"/>
      <c r="J2138" s="74"/>
      <c r="K2138" s="78"/>
    </row>
    <row r="2139" spans="1:11" s="131" customFormat="1" ht="41.25" customHeight="1" thickBot="1">
      <c r="A2139" s="68"/>
      <c r="B2139" s="77"/>
      <c r="C2139" s="76"/>
      <c r="D2139" s="69" t="e">
        <f>VLOOKUP($C2138:$C$4969,$C$27:$D$4969,2,0)</f>
        <v>#N/A</v>
      </c>
      <c r="E2139" s="79"/>
      <c r="F2139" s="70" t="e">
        <f>VLOOKUP($E2139:$E$4969,'PLANO DE APLICAÇÃO'!$A$4:$B$1013,2,0)</f>
        <v>#N/A</v>
      </c>
      <c r="G2139" s="71"/>
      <c r="H2139" s="130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73"/>
      <c r="J2139" s="74"/>
      <c r="K2139" s="78"/>
    </row>
    <row r="2140" spans="1:11" s="131" customFormat="1" ht="41.25" customHeight="1" thickBot="1">
      <c r="A2140" s="68"/>
      <c r="B2140" s="77"/>
      <c r="C2140" s="76"/>
      <c r="D2140" s="69" t="e">
        <f>VLOOKUP($C2139:$C$4969,$C$27:$D$4969,2,0)</f>
        <v>#N/A</v>
      </c>
      <c r="E2140" s="79"/>
      <c r="F2140" s="70" t="e">
        <f>VLOOKUP($E2140:$E$4969,'PLANO DE APLICAÇÃO'!$A$4:$B$1013,2,0)</f>
        <v>#N/A</v>
      </c>
      <c r="G2140" s="71"/>
      <c r="H2140" s="130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73"/>
      <c r="J2140" s="74"/>
      <c r="K2140" s="78"/>
    </row>
    <row r="2141" spans="1:11" s="131" customFormat="1" ht="41.25" customHeight="1" thickBot="1">
      <c r="A2141" s="68"/>
      <c r="B2141" s="77"/>
      <c r="C2141" s="76"/>
      <c r="D2141" s="69" t="e">
        <f>VLOOKUP($C2140:$C$4969,$C$27:$D$4969,2,0)</f>
        <v>#N/A</v>
      </c>
      <c r="E2141" s="79"/>
      <c r="F2141" s="70" t="e">
        <f>VLOOKUP($E2141:$E$4969,'PLANO DE APLICAÇÃO'!$A$4:$B$1013,2,0)</f>
        <v>#N/A</v>
      </c>
      <c r="G2141" s="71"/>
      <c r="H2141" s="130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73"/>
      <c r="J2141" s="74"/>
      <c r="K2141" s="78"/>
    </row>
    <row r="2142" spans="1:11" s="131" customFormat="1" ht="41.25" customHeight="1" thickBot="1">
      <c r="A2142" s="68"/>
      <c r="B2142" s="77"/>
      <c r="C2142" s="76"/>
      <c r="D2142" s="69" t="e">
        <f>VLOOKUP($C2141:$C$4969,$C$27:$D$4969,2,0)</f>
        <v>#N/A</v>
      </c>
      <c r="E2142" s="79"/>
      <c r="F2142" s="70" t="e">
        <f>VLOOKUP($E2142:$E$4969,'PLANO DE APLICAÇÃO'!$A$4:$B$1013,2,0)</f>
        <v>#N/A</v>
      </c>
      <c r="G2142" s="71"/>
      <c r="H2142" s="130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73"/>
      <c r="J2142" s="74"/>
      <c r="K2142" s="78"/>
    </row>
    <row r="2143" spans="1:11" s="131" customFormat="1" ht="41.25" customHeight="1" thickBot="1">
      <c r="A2143" s="68"/>
      <c r="B2143" s="77"/>
      <c r="C2143" s="76"/>
      <c r="D2143" s="69" t="e">
        <f>VLOOKUP($C2142:$C$4969,$C$27:$D$4969,2,0)</f>
        <v>#N/A</v>
      </c>
      <c r="E2143" s="79"/>
      <c r="F2143" s="70" t="e">
        <f>VLOOKUP($E2143:$E$4969,'PLANO DE APLICAÇÃO'!$A$4:$B$1013,2,0)</f>
        <v>#N/A</v>
      </c>
      <c r="G2143" s="71"/>
      <c r="H2143" s="130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73"/>
      <c r="J2143" s="74"/>
      <c r="K2143" s="78"/>
    </row>
    <row r="2144" spans="1:11" s="131" customFormat="1" ht="41.25" customHeight="1" thickBot="1">
      <c r="A2144" s="68"/>
      <c r="B2144" s="77"/>
      <c r="C2144" s="76"/>
      <c r="D2144" s="69" t="e">
        <f>VLOOKUP($C2143:$C$4969,$C$27:$D$4969,2,0)</f>
        <v>#N/A</v>
      </c>
      <c r="E2144" s="79"/>
      <c r="F2144" s="70" t="e">
        <f>VLOOKUP($E2144:$E$4969,'PLANO DE APLICAÇÃO'!$A$4:$B$1013,2,0)</f>
        <v>#N/A</v>
      </c>
      <c r="G2144" s="71"/>
      <c r="H2144" s="130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73"/>
      <c r="J2144" s="74"/>
      <c r="K2144" s="78"/>
    </row>
    <row r="2145" spans="1:11" s="131" customFormat="1" ht="41.25" customHeight="1" thickBot="1">
      <c r="A2145" s="68"/>
      <c r="B2145" s="77"/>
      <c r="C2145" s="76"/>
      <c r="D2145" s="69" t="e">
        <f>VLOOKUP($C2144:$C$4969,$C$27:$D$4969,2,0)</f>
        <v>#N/A</v>
      </c>
      <c r="E2145" s="79"/>
      <c r="F2145" s="70" t="e">
        <f>VLOOKUP($E2145:$E$4969,'PLANO DE APLICAÇÃO'!$A$4:$B$1013,2,0)</f>
        <v>#N/A</v>
      </c>
      <c r="G2145" s="71"/>
      <c r="H2145" s="130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73"/>
      <c r="J2145" s="74"/>
      <c r="K2145" s="78"/>
    </row>
    <row r="2146" spans="1:11" s="131" customFormat="1" ht="41.25" customHeight="1" thickBot="1">
      <c r="A2146" s="68"/>
      <c r="B2146" s="77"/>
      <c r="C2146" s="76"/>
      <c r="D2146" s="69" t="e">
        <f>VLOOKUP($C2145:$C$4969,$C$27:$D$4969,2,0)</f>
        <v>#N/A</v>
      </c>
      <c r="E2146" s="79"/>
      <c r="F2146" s="70" t="e">
        <f>VLOOKUP($E2146:$E$4969,'PLANO DE APLICAÇÃO'!$A$4:$B$1013,2,0)</f>
        <v>#N/A</v>
      </c>
      <c r="G2146" s="71"/>
      <c r="H2146" s="130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73"/>
      <c r="J2146" s="74"/>
      <c r="K2146" s="78"/>
    </row>
    <row r="2147" spans="1:11" s="131" customFormat="1" ht="41.25" customHeight="1" thickBot="1">
      <c r="A2147" s="68"/>
      <c r="B2147" s="77"/>
      <c r="C2147" s="76"/>
      <c r="D2147" s="69" t="e">
        <f>VLOOKUP($C2146:$C$4969,$C$27:$D$4969,2,0)</f>
        <v>#N/A</v>
      </c>
      <c r="E2147" s="79"/>
      <c r="F2147" s="70" t="e">
        <f>VLOOKUP($E2147:$E$4969,'PLANO DE APLICAÇÃO'!$A$4:$B$1013,2,0)</f>
        <v>#N/A</v>
      </c>
      <c r="G2147" s="71"/>
      <c r="H2147" s="130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73"/>
      <c r="J2147" s="74"/>
      <c r="K2147" s="78"/>
    </row>
    <row r="2148" spans="1:11" s="131" customFormat="1" ht="41.25" customHeight="1" thickBot="1">
      <c r="A2148" s="68"/>
      <c r="B2148" s="77"/>
      <c r="C2148" s="76"/>
      <c r="D2148" s="69" t="e">
        <f>VLOOKUP($C2147:$C$4969,$C$27:$D$4969,2,0)</f>
        <v>#N/A</v>
      </c>
      <c r="E2148" s="79"/>
      <c r="F2148" s="70" t="e">
        <f>VLOOKUP($E2148:$E$4969,'PLANO DE APLICAÇÃO'!$A$4:$B$1013,2,0)</f>
        <v>#N/A</v>
      </c>
      <c r="G2148" s="71"/>
      <c r="H2148" s="130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73"/>
      <c r="J2148" s="74"/>
      <c r="K2148" s="78"/>
    </row>
    <row r="2149" spans="1:11" s="131" customFormat="1" ht="41.25" customHeight="1" thickBot="1">
      <c r="A2149" s="68"/>
      <c r="B2149" s="77"/>
      <c r="C2149" s="76"/>
      <c r="D2149" s="69" t="e">
        <f>VLOOKUP($C2148:$C$4969,$C$27:$D$4969,2,0)</f>
        <v>#N/A</v>
      </c>
      <c r="E2149" s="79"/>
      <c r="F2149" s="70" t="e">
        <f>VLOOKUP($E2149:$E$4969,'PLANO DE APLICAÇÃO'!$A$4:$B$1013,2,0)</f>
        <v>#N/A</v>
      </c>
      <c r="G2149" s="71"/>
      <c r="H2149" s="130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73"/>
      <c r="J2149" s="74"/>
      <c r="K2149" s="78"/>
    </row>
    <row r="2150" spans="1:11" s="131" customFormat="1" ht="41.25" customHeight="1" thickBot="1">
      <c r="A2150" s="68"/>
      <c r="B2150" s="77"/>
      <c r="C2150" s="76"/>
      <c r="D2150" s="69" t="e">
        <f>VLOOKUP($C2149:$C$4969,$C$27:$D$4969,2,0)</f>
        <v>#N/A</v>
      </c>
      <c r="E2150" s="79"/>
      <c r="F2150" s="70" t="e">
        <f>VLOOKUP($E2150:$E$4969,'PLANO DE APLICAÇÃO'!$A$4:$B$1013,2,0)</f>
        <v>#N/A</v>
      </c>
      <c r="G2150" s="71"/>
      <c r="H2150" s="130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73"/>
      <c r="J2150" s="74"/>
      <c r="K2150" s="78"/>
    </row>
    <row r="2151" spans="1:11" s="131" customFormat="1" ht="41.25" customHeight="1" thickBot="1">
      <c r="A2151" s="68"/>
      <c r="B2151" s="77"/>
      <c r="C2151" s="76"/>
      <c r="D2151" s="69" t="e">
        <f>VLOOKUP($C2150:$C$4969,$C$27:$D$4969,2,0)</f>
        <v>#N/A</v>
      </c>
      <c r="E2151" s="79"/>
      <c r="F2151" s="70" t="e">
        <f>VLOOKUP($E2151:$E$4969,'PLANO DE APLICAÇÃO'!$A$4:$B$1013,2,0)</f>
        <v>#N/A</v>
      </c>
      <c r="G2151" s="71"/>
      <c r="H2151" s="130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73"/>
      <c r="J2151" s="74"/>
      <c r="K2151" s="78"/>
    </row>
    <row r="2152" spans="1:11" s="131" customFormat="1" ht="41.25" customHeight="1" thickBot="1">
      <c r="A2152" s="68"/>
      <c r="B2152" s="77"/>
      <c r="C2152" s="76"/>
      <c r="D2152" s="69" t="e">
        <f>VLOOKUP($C2151:$C$4969,$C$27:$D$4969,2,0)</f>
        <v>#N/A</v>
      </c>
      <c r="E2152" s="79"/>
      <c r="F2152" s="70" t="e">
        <f>VLOOKUP($E2152:$E$4969,'PLANO DE APLICAÇÃO'!$A$4:$B$1013,2,0)</f>
        <v>#N/A</v>
      </c>
      <c r="G2152" s="71"/>
      <c r="H2152" s="130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73"/>
      <c r="J2152" s="74"/>
      <c r="K2152" s="78"/>
    </row>
    <row r="2153" spans="1:11" s="131" customFormat="1" ht="41.25" customHeight="1" thickBot="1">
      <c r="A2153" s="68"/>
      <c r="B2153" s="77"/>
      <c r="C2153" s="76"/>
      <c r="D2153" s="69" t="e">
        <f>VLOOKUP($C2152:$C$4969,$C$27:$D$4969,2,0)</f>
        <v>#N/A</v>
      </c>
      <c r="E2153" s="79"/>
      <c r="F2153" s="70" t="e">
        <f>VLOOKUP($E2153:$E$4969,'PLANO DE APLICAÇÃO'!$A$4:$B$1013,2,0)</f>
        <v>#N/A</v>
      </c>
      <c r="G2153" s="71"/>
      <c r="H2153" s="130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73"/>
      <c r="J2153" s="74"/>
      <c r="K2153" s="78"/>
    </row>
    <row r="2154" spans="1:11" s="131" customFormat="1" ht="41.25" customHeight="1" thickBot="1">
      <c r="A2154" s="68"/>
      <c r="B2154" s="77"/>
      <c r="C2154" s="76"/>
      <c r="D2154" s="69" t="e">
        <f>VLOOKUP($C2153:$C$4969,$C$27:$D$4969,2,0)</f>
        <v>#N/A</v>
      </c>
      <c r="E2154" s="79"/>
      <c r="F2154" s="70" t="e">
        <f>VLOOKUP($E2154:$E$4969,'PLANO DE APLICAÇÃO'!$A$4:$B$1013,2,0)</f>
        <v>#N/A</v>
      </c>
      <c r="G2154" s="71"/>
      <c r="H2154" s="130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73"/>
      <c r="J2154" s="74"/>
      <c r="K2154" s="78"/>
    </row>
    <row r="2155" spans="1:11" s="131" customFormat="1" ht="41.25" customHeight="1" thickBot="1">
      <c r="A2155" s="68"/>
      <c r="B2155" s="77"/>
      <c r="C2155" s="76"/>
      <c r="D2155" s="69" t="e">
        <f>VLOOKUP($C2154:$C$4969,$C$27:$D$4969,2,0)</f>
        <v>#N/A</v>
      </c>
      <c r="E2155" s="79"/>
      <c r="F2155" s="70" t="e">
        <f>VLOOKUP($E2155:$E$4969,'PLANO DE APLICAÇÃO'!$A$4:$B$1013,2,0)</f>
        <v>#N/A</v>
      </c>
      <c r="G2155" s="71"/>
      <c r="H2155" s="130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73"/>
      <c r="J2155" s="74"/>
      <c r="K2155" s="78"/>
    </row>
    <row r="2156" spans="1:11" s="131" customFormat="1" ht="41.25" customHeight="1" thickBot="1">
      <c r="A2156" s="68"/>
      <c r="B2156" s="77"/>
      <c r="C2156" s="76"/>
      <c r="D2156" s="69" t="e">
        <f>VLOOKUP($C2155:$C$4969,$C$27:$D$4969,2,0)</f>
        <v>#N/A</v>
      </c>
      <c r="E2156" s="79"/>
      <c r="F2156" s="70" t="e">
        <f>VLOOKUP($E2156:$E$4969,'PLANO DE APLICAÇÃO'!$A$4:$B$1013,2,0)</f>
        <v>#N/A</v>
      </c>
      <c r="G2156" s="71"/>
      <c r="H2156" s="130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73"/>
      <c r="J2156" s="74"/>
      <c r="K2156" s="78"/>
    </row>
    <row r="2157" spans="1:11" s="131" customFormat="1" ht="41.25" customHeight="1" thickBot="1">
      <c r="A2157" s="68"/>
      <c r="B2157" s="77"/>
      <c r="C2157" s="76"/>
      <c r="D2157" s="69" t="e">
        <f>VLOOKUP($C2156:$C$4969,$C$27:$D$4969,2,0)</f>
        <v>#N/A</v>
      </c>
      <c r="E2157" s="79"/>
      <c r="F2157" s="70" t="e">
        <f>VLOOKUP($E2157:$E$4969,'PLANO DE APLICAÇÃO'!$A$4:$B$1013,2,0)</f>
        <v>#N/A</v>
      </c>
      <c r="G2157" s="71"/>
      <c r="H2157" s="130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73"/>
      <c r="J2157" s="74"/>
      <c r="K2157" s="78"/>
    </row>
    <row r="2158" spans="1:11" s="131" customFormat="1" ht="41.25" customHeight="1" thickBot="1">
      <c r="A2158" s="68"/>
      <c r="B2158" s="77"/>
      <c r="C2158" s="76"/>
      <c r="D2158" s="69" t="e">
        <f>VLOOKUP($C2157:$C$4969,$C$27:$D$4969,2,0)</f>
        <v>#N/A</v>
      </c>
      <c r="E2158" s="79"/>
      <c r="F2158" s="70" t="e">
        <f>VLOOKUP($E2158:$E$4969,'PLANO DE APLICAÇÃO'!$A$4:$B$1013,2,0)</f>
        <v>#N/A</v>
      </c>
      <c r="G2158" s="71"/>
      <c r="H2158" s="130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73"/>
      <c r="J2158" s="74"/>
      <c r="K2158" s="78"/>
    </row>
    <row r="2159" spans="1:11" s="131" customFormat="1" ht="41.25" customHeight="1" thickBot="1">
      <c r="A2159" s="68"/>
      <c r="B2159" s="77"/>
      <c r="C2159" s="76"/>
      <c r="D2159" s="69" t="e">
        <f>VLOOKUP($C2158:$C$4969,$C$27:$D$4969,2,0)</f>
        <v>#N/A</v>
      </c>
      <c r="E2159" s="79"/>
      <c r="F2159" s="70" t="e">
        <f>VLOOKUP($E2159:$E$4969,'PLANO DE APLICAÇÃO'!$A$4:$B$1013,2,0)</f>
        <v>#N/A</v>
      </c>
      <c r="G2159" s="71"/>
      <c r="H2159" s="130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73"/>
      <c r="J2159" s="74"/>
      <c r="K2159" s="78"/>
    </row>
    <row r="2160" spans="1:11" s="131" customFormat="1" ht="41.25" customHeight="1" thickBot="1">
      <c r="A2160" s="68"/>
      <c r="B2160" s="77"/>
      <c r="C2160" s="76"/>
      <c r="D2160" s="69" t="e">
        <f>VLOOKUP($C2159:$C$4969,$C$27:$D$4969,2,0)</f>
        <v>#N/A</v>
      </c>
      <c r="E2160" s="79"/>
      <c r="F2160" s="70" t="e">
        <f>VLOOKUP($E2160:$E$4969,'PLANO DE APLICAÇÃO'!$A$4:$B$1013,2,0)</f>
        <v>#N/A</v>
      </c>
      <c r="G2160" s="71"/>
      <c r="H2160" s="130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73"/>
      <c r="J2160" s="74"/>
      <c r="K2160" s="78"/>
    </row>
    <row r="2161" spans="1:11" s="131" customFormat="1" ht="41.25" customHeight="1" thickBot="1">
      <c r="A2161" s="68"/>
      <c r="B2161" s="77"/>
      <c r="C2161" s="76"/>
      <c r="D2161" s="69" t="e">
        <f>VLOOKUP($C2160:$C$4969,$C$27:$D$4969,2,0)</f>
        <v>#N/A</v>
      </c>
      <c r="E2161" s="79"/>
      <c r="F2161" s="70" t="e">
        <f>VLOOKUP($E2161:$E$4969,'PLANO DE APLICAÇÃO'!$A$4:$B$1013,2,0)</f>
        <v>#N/A</v>
      </c>
      <c r="G2161" s="71"/>
      <c r="H2161" s="130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73"/>
      <c r="J2161" s="74"/>
      <c r="K2161" s="78"/>
    </row>
    <row r="2162" spans="1:11" s="131" customFormat="1" ht="41.25" customHeight="1" thickBot="1">
      <c r="A2162" s="68"/>
      <c r="B2162" s="77"/>
      <c r="C2162" s="76"/>
      <c r="D2162" s="69" t="e">
        <f>VLOOKUP($C2161:$C$4969,$C$27:$D$4969,2,0)</f>
        <v>#N/A</v>
      </c>
      <c r="E2162" s="79"/>
      <c r="F2162" s="70" t="e">
        <f>VLOOKUP($E2162:$E$4969,'PLANO DE APLICAÇÃO'!$A$4:$B$1013,2,0)</f>
        <v>#N/A</v>
      </c>
      <c r="G2162" s="71"/>
      <c r="H2162" s="130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73"/>
      <c r="J2162" s="74"/>
      <c r="K2162" s="78"/>
    </row>
    <row r="2163" spans="1:11" s="131" customFormat="1" ht="41.25" customHeight="1" thickBot="1">
      <c r="A2163" s="68"/>
      <c r="B2163" s="77"/>
      <c r="C2163" s="76"/>
      <c r="D2163" s="69" t="e">
        <f>VLOOKUP($C2162:$C$4969,$C$27:$D$4969,2,0)</f>
        <v>#N/A</v>
      </c>
      <c r="E2163" s="79"/>
      <c r="F2163" s="70" t="e">
        <f>VLOOKUP($E2163:$E$4969,'PLANO DE APLICAÇÃO'!$A$4:$B$1013,2,0)</f>
        <v>#N/A</v>
      </c>
      <c r="G2163" s="71"/>
      <c r="H2163" s="130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73"/>
      <c r="J2163" s="74"/>
      <c r="K2163" s="78"/>
    </row>
    <row r="2164" spans="1:11" s="131" customFormat="1" ht="41.25" customHeight="1" thickBot="1">
      <c r="A2164" s="68"/>
      <c r="B2164" s="77"/>
      <c r="C2164" s="76"/>
      <c r="D2164" s="69" t="e">
        <f>VLOOKUP($C2163:$C$4969,$C$27:$D$4969,2,0)</f>
        <v>#N/A</v>
      </c>
      <c r="E2164" s="79"/>
      <c r="F2164" s="70" t="e">
        <f>VLOOKUP($E2164:$E$4969,'PLANO DE APLICAÇÃO'!$A$4:$B$1013,2,0)</f>
        <v>#N/A</v>
      </c>
      <c r="G2164" s="71"/>
      <c r="H2164" s="130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73"/>
      <c r="J2164" s="74"/>
      <c r="K2164" s="78"/>
    </row>
    <row r="2165" spans="1:11" s="131" customFormat="1" ht="41.25" customHeight="1" thickBot="1">
      <c r="A2165" s="68"/>
      <c r="B2165" s="77"/>
      <c r="C2165" s="76"/>
      <c r="D2165" s="69" t="e">
        <f>VLOOKUP($C2164:$C$4969,$C$27:$D$4969,2,0)</f>
        <v>#N/A</v>
      </c>
      <c r="E2165" s="79"/>
      <c r="F2165" s="70" t="e">
        <f>VLOOKUP($E2165:$E$4969,'PLANO DE APLICAÇÃO'!$A$4:$B$1013,2,0)</f>
        <v>#N/A</v>
      </c>
      <c r="G2165" s="71"/>
      <c r="H2165" s="130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73"/>
      <c r="J2165" s="74"/>
      <c r="K2165" s="78"/>
    </row>
    <row r="2166" spans="1:11" s="131" customFormat="1" ht="41.25" customHeight="1" thickBot="1">
      <c r="A2166" s="68"/>
      <c r="B2166" s="77"/>
      <c r="C2166" s="76"/>
      <c r="D2166" s="69" t="e">
        <f>VLOOKUP($C2165:$C$4969,$C$27:$D$4969,2,0)</f>
        <v>#N/A</v>
      </c>
      <c r="E2166" s="79"/>
      <c r="F2166" s="70" t="e">
        <f>VLOOKUP($E2166:$E$4969,'PLANO DE APLICAÇÃO'!$A$4:$B$1013,2,0)</f>
        <v>#N/A</v>
      </c>
      <c r="G2166" s="71"/>
      <c r="H2166" s="130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73"/>
      <c r="J2166" s="74"/>
      <c r="K2166" s="78"/>
    </row>
    <row r="2167" spans="1:11" s="131" customFormat="1" ht="41.25" customHeight="1" thickBot="1">
      <c r="A2167" s="68"/>
      <c r="B2167" s="77"/>
      <c r="C2167" s="76"/>
      <c r="D2167" s="69" t="e">
        <f>VLOOKUP($C2166:$C$4969,$C$27:$D$4969,2,0)</f>
        <v>#N/A</v>
      </c>
      <c r="E2167" s="79"/>
      <c r="F2167" s="70" t="e">
        <f>VLOOKUP($E2167:$E$4969,'PLANO DE APLICAÇÃO'!$A$4:$B$1013,2,0)</f>
        <v>#N/A</v>
      </c>
      <c r="G2167" s="71"/>
      <c r="H2167" s="130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73"/>
      <c r="J2167" s="74"/>
      <c r="K2167" s="78"/>
    </row>
    <row r="2168" spans="1:11" s="131" customFormat="1" ht="41.25" customHeight="1" thickBot="1">
      <c r="A2168" s="68"/>
      <c r="B2168" s="77"/>
      <c r="C2168" s="76"/>
      <c r="D2168" s="69" t="e">
        <f>VLOOKUP($C2167:$C$4969,$C$27:$D$4969,2,0)</f>
        <v>#N/A</v>
      </c>
      <c r="E2168" s="79"/>
      <c r="F2168" s="70" t="e">
        <f>VLOOKUP($E2168:$E$4969,'PLANO DE APLICAÇÃO'!$A$4:$B$1013,2,0)</f>
        <v>#N/A</v>
      </c>
      <c r="G2168" s="71"/>
      <c r="H2168" s="130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73"/>
      <c r="J2168" s="74"/>
      <c r="K2168" s="78"/>
    </row>
    <row r="2169" spans="1:11" s="131" customFormat="1" ht="41.25" customHeight="1" thickBot="1">
      <c r="A2169" s="68"/>
      <c r="B2169" s="77"/>
      <c r="C2169" s="76"/>
      <c r="D2169" s="69" t="e">
        <f>VLOOKUP($C2168:$C$4969,$C$27:$D$4969,2,0)</f>
        <v>#N/A</v>
      </c>
      <c r="E2169" s="79"/>
      <c r="F2169" s="70" t="e">
        <f>VLOOKUP($E2169:$E$4969,'PLANO DE APLICAÇÃO'!$A$4:$B$1013,2,0)</f>
        <v>#N/A</v>
      </c>
      <c r="G2169" s="71"/>
      <c r="H2169" s="130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73"/>
      <c r="J2169" s="74"/>
      <c r="K2169" s="78"/>
    </row>
    <row r="2170" spans="1:11" s="131" customFormat="1" ht="41.25" customHeight="1" thickBot="1">
      <c r="A2170" s="68"/>
      <c r="B2170" s="77"/>
      <c r="C2170" s="76"/>
      <c r="D2170" s="69" t="e">
        <f>VLOOKUP($C2169:$C$4969,$C$27:$D$4969,2,0)</f>
        <v>#N/A</v>
      </c>
      <c r="E2170" s="79"/>
      <c r="F2170" s="70" t="e">
        <f>VLOOKUP($E2170:$E$4969,'PLANO DE APLICAÇÃO'!$A$4:$B$1013,2,0)</f>
        <v>#N/A</v>
      </c>
      <c r="G2170" s="71"/>
      <c r="H2170" s="130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73"/>
      <c r="J2170" s="74"/>
      <c r="K2170" s="78"/>
    </row>
    <row r="2171" spans="1:11" s="131" customFormat="1" ht="41.25" customHeight="1" thickBot="1">
      <c r="A2171" s="68"/>
      <c r="B2171" s="77"/>
      <c r="C2171" s="76"/>
      <c r="D2171" s="69" t="e">
        <f>VLOOKUP($C2170:$C$4969,$C$27:$D$4969,2,0)</f>
        <v>#N/A</v>
      </c>
      <c r="E2171" s="79"/>
      <c r="F2171" s="70" t="e">
        <f>VLOOKUP($E2171:$E$4969,'PLANO DE APLICAÇÃO'!$A$4:$B$1013,2,0)</f>
        <v>#N/A</v>
      </c>
      <c r="G2171" s="71"/>
      <c r="H2171" s="130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73"/>
      <c r="J2171" s="74"/>
      <c r="K2171" s="78"/>
    </row>
    <row r="2172" spans="1:11" s="131" customFormat="1" ht="41.25" customHeight="1" thickBot="1">
      <c r="A2172" s="68"/>
      <c r="B2172" s="77"/>
      <c r="C2172" s="76"/>
      <c r="D2172" s="69" t="e">
        <f>VLOOKUP($C2171:$C$4969,$C$27:$D$4969,2,0)</f>
        <v>#N/A</v>
      </c>
      <c r="E2172" s="79"/>
      <c r="F2172" s="70" t="e">
        <f>VLOOKUP($E2172:$E$4969,'PLANO DE APLICAÇÃO'!$A$4:$B$1013,2,0)</f>
        <v>#N/A</v>
      </c>
      <c r="G2172" s="71"/>
      <c r="H2172" s="130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73"/>
      <c r="J2172" s="74"/>
      <c r="K2172" s="78"/>
    </row>
    <row r="2173" spans="1:11" s="131" customFormat="1" ht="41.25" customHeight="1" thickBot="1">
      <c r="A2173" s="68"/>
      <c r="B2173" s="77"/>
      <c r="C2173" s="76"/>
      <c r="D2173" s="69" t="e">
        <f>VLOOKUP($C2172:$C$4969,$C$27:$D$4969,2,0)</f>
        <v>#N/A</v>
      </c>
      <c r="E2173" s="79"/>
      <c r="F2173" s="70" t="e">
        <f>VLOOKUP($E2173:$E$4969,'PLANO DE APLICAÇÃO'!$A$4:$B$1013,2,0)</f>
        <v>#N/A</v>
      </c>
      <c r="G2173" s="71"/>
      <c r="H2173" s="130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73"/>
      <c r="J2173" s="74"/>
      <c r="K2173" s="78"/>
    </row>
    <row r="2174" spans="1:11" s="131" customFormat="1" ht="41.25" customHeight="1" thickBot="1">
      <c r="A2174" s="68"/>
      <c r="B2174" s="77"/>
      <c r="C2174" s="76"/>
      <c r="D2174" s="69" t="e">
        <f>VLOOKUP($C2173:$C$4969,$C$27:$D$4969,2,0)</f>
        <v>#N/A</v>
      </c>
      <c r="E2174" s="79"/>
      <c r="F2174" s="70" t="e">
        <f>VLOOKUP($E2174:$E$4969,'PLANO DE APLICAÇÃO'!$A$4:$B$1013,2,0)</f>
        <v>#N/A</v>
      </c>
      <c r="G2174" s="71"/>
      <c r="H2174" s="130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73"/>
      <c r="J2174" s="74"/>
      <c r="K2174" s="78"/>
    </row>
    <row r="2175" spans="1:11" s="131" customFormat="1" ht="41.25" customHeight="1" thickBot="1">
      <c r="A2175" s="68"/>
      <c r="B2175" s="77"/>
      <c r="C2175" s="76"/>
      <c r="D2175" s="69" t="e">
        <f>VLOOKUP($C2174:$C$4969,$C$27:$D$4969,2,0)</f>
        <v>#N/A</v>
      </c>
      <c r="E2175" s="79"/>
      <c r="F2175" s="70" t="e">
        <f>VLOOKUP($E2175:$E$4969,'PLANO DE APLICAÇÃO'!$A$4:$B$1013,2,0)</f>
        <v>#N/A</v>
      </c>
      <c r="G2175" s="71"/>
      <c r="H2175" s="130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73"/>
      <c r="J2175" s="74"/>
      <c r="K2175" s="78"/>
    </row>
    <row r="2176" spans="1:11" s="131" customFormat="1" ht="41.25" customHeight="1" thickBot="1">
      <c r="A2176" s="68"/>
      <c r="B2176" s="77"/>
      <c r="C2176" s="76"/>
      <c r="D2176" s="69" t="e">
        <f>VLOOKUP($C2175:$C$4969,$C$27:$D$4969,2,0)</f>
        <v>#N/A</v>
      </c>
      <c r="E2176" s="79"/>
      <c r="F2176" s="70" t="e">
        <f>VLOOKUP($E2176:$E$4969,'PLANO DE APLICAÇÃO'!$A$4:$B$1013,2,0)</f>
        <v>#N/A</v>
      </c>
      <c r="G2176" s="71"/>
      <c r="H2176" s="130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73"/>
      <c r="J2176" s="74"/>
      <c r="K2176" s="78"/>
    </row>
    <row r="2177" spans="1:11" s="131" customFormat="1" ht="41.25" customHeight="1" thickBot="1">
      <c r="A2177" s="68"/>
      <c r="B2177" s="77"/>
      <c r="C2177" s="76"/>
      <c r="D2177" s="69" t="e">
        <f>VLOOKUP($C2176:$C$4969,$C$27:$D$4969,2,0)</f>
        <v>#N/A</v>
      </c>
      <c r="E2177" s="79"/>
      <c r="F2177" s="70" t="e">
        <f>VLOOKUP($E2177:$E$4969,'PLANO DE APLICAÇÃO'!$A$4:$B$1013,2,0)</f>
        <v>#N/A</v>
      </c>
      <c r="G2177" s="71"/>
      <c r="H2177" s="130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73"/>
      <c r="J2177" s="74"/>
      <c r="K2177" s="78"/>
    </row>
    <row r="2178" spans="1:11" s="131" customFormat="1" ht="41.25" customHeight="1" thickBot="1">
      <c r="A2178" s="68"/>
      <c r="B2178" s="77"/>
      <c r="C2178" s="76"/>
      <c r="D2178" s="69" t="e">
        <f>VLOOKUP($C2177:$C$4969,$C$27:$D$4969,2,0)</f>
        <v>#N/A</v>
      </c>
      <c r="E2178" s="79"/>
      <c r="F2178" s="70" t="e">
        <f>VLOOKUP($E2178:$E$4969,'PLANO DE APLICAÇÃO'!$A$4:$B$1013,2,0)</f>
        <v>#N/A</v>
      </c>
      <c r="G2178" s="71"/>
      <c r="H2178" s="130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73"/>
      <c r="J2178" s="74"/>
      <c r="K2178" s="78"/>
    </row>
    <row r="2179" spans="1:11" s="131" customFormat="1" ht="41.25" customHeight="1" thickBot="1">
      <c r="A2179" s="68"/>
      <c r="B2179" s="77"/>
      <c r="C2179" s="76"/>
      <c r="D2179" s="69" t="e">
        <f>VLOOKUP($C2178:$C$4969,$C$27:$D$4969,2,0)</f>
        <v>#N/A</v>
      </c>
      <c r="E2179" s="79"/>
      <c r="F2179" s="70" t="e">
        <f>VLOOKUP($E2179:$E$4969,'PLANO DE APLICAÇÃO'!$A$4:$B$1013,2,0)</f>
        <v>#N/A</v>
      </c>
      <c r="G2179" s="71"/>
      <c r="H2179" s="130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73"/>
      <c r="J2179" s="74"/>
      <c r="K2179" s="78"/>
    </row>
    <row r="2180" spans="1:11" s="131" customFormat="1" ht="41.25" customHeight="1" thickBot="1">
      <c r="A2180" s="68"/>
      <c r="B2180" s="77"/>
      <c r="C2180" s="76"/>
      <c r="D2180" s="69" t="e">
        <f>VLOOKUP($C2179:$C$4969,$C$27:$D$4969,2,0)</f>
        <v>#N/A</v>
      </c>
      <c r="E2180" s="79"/>
      <c r="F2180" s="70" t="e">
        <f>VLOOKUP($E2180:$E$4969,'PLANO DE APLICAÇÃO'!$A$4:$B$1013,2,0)</f>
        <v>#N/A</v>
      </c>
      <c r="G2180" s="71"/>
      <c r="H2180" s="130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73"/>
      <c r="J2180" s="74"/>
      <c r="K2180" s="78"/>
    </row>
    <row r="2181" spans="1:11" s="131" customFormat="1" ht="41.25" customHeight="1" thickBot="1">
      <c r="A2181" s="68"/>
      <c r="B2181" s="77"/>
      <c r="C2181" s="76"/>
      <c r="D2181" s="69" t="e">
        <f>VLOOKUP($C2180:$C$4969,$C$27:$D$4969,2,0)</f>
        <v>#N/A</v>
      </c>
      <c r="E2181" s="79"/>
      <c r="F2181" s="70" t="e">
        <f>VLOOKUP($E2181:$E$4969,'PLANO DE APLICAÇÃO'!$A$4:$B$1013,2,0)</f>
        <v>#N/A</v>
      </c>
      <c r="G2181" s="71"/>
      <c r="H2181" s="130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73"/>
      <c r="J2181" s="74"/>
      <c r="K2181" s="78"/>
    </row>
    <row r="2182" spans="1:11" s="131" customFormat="1" ht="41.25" customHeight="1" thickBot="1">
      <c r="A2182" s="68"/>
      <c r="B2182" s="77"/>
      <c r="C2182" s="76"/>
      <c r="D2182" s="69" t="e">
        <f>VLOOKUP($C2181:$C$4969,$C$27:$D$4969,2,0)</f>
        <v>#N/A</v>
      </c>
      <c r="E2182" s="79"/>
      <c r="F2182" s="70" t="e">
        <f>VLOOKUP($E2182:$E$4969,'PLANO DE APLICAÇÃO'!$A$4:$B$1013,2,0)</f>
        <v>#N/A</v>
      </c>
      <c r="G2182" s="71"/>
      <c r="H2182" s="130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73"/>
      <c r="J2182" s="74"/>
      <c r="K2182" s="78"/>
    </row>
    <row r="2183" spans="1:11" s="131" customFormat="1" ht="41.25" customHeight="1" thickBot="1">
      <c r="A2183" s="68"/>
      <c r="B2183" s="77"/>
      <c r="C2183" s="76"/>
      <c r="D2183" s="69" t="e">
        <f>VLOOKUP($C2182:$C$4969,$C$27:$D$4969,2,0)</f>
        <v>#N/A</v>
      </c>
      <c r="E2183" s="79"/>
      <c r="F2183" s="70" t="e">
        <f>VLOOKUP($E2183:$E$4969,'PLANO DE APLICAÇÃO'!$A$4:$B$1013,2,0)</f>
        <v>#N/A</v>
      </c>
      <c r="G2183" s="71"/>
      <c r="H2183" s="130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73"/>
      <c r="J2183" s="74"/>
      <c r="K2183" s="78"/>
    </row>
    <row r="2184" spans="1:11" s="131" customFormat="1" ht="41.25" customHeight="1" thickBot="1">
      <c r="A2184" s="68"/>
      <c r="B2184" s="77"/>
      <c r="C2184" s="76"/>
      <c r="D2184" s="69" t="e">
        <f>VLOOKUP($C2183:$C$4969,$C$27:$D$4969,2,0)</f>
        <v>#N/A</v>
      </c>
      <c r="E2184" s="79"/>
      <c r="F2184" s="70" t="e">
        <f>VLOOKUP($E2184:$E$4969,'PLANO DE APLICAÇÃO'!$A$4:$B$1013,2,0)</f>
        <v>#N/A</v>
      </c>
      <c r="G2184" s="71"/>
      <c r="H2184" s="130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73"/>
      <c r="J2184" s="74"/>
      <c r="K2184" s="78"/>
    </row>
    <row r="2185" spans="1:11" s="131" customFormat="1" ht="41.25" customHeight="1" thickBot="1">
      <c r="A2185" s="68"/>
      <c r="B2185" s="77"/>
      <c r="C2185" s="76"/>
      <c r="D2185" s="69" t="e">
        <f>VLOOKUP($C2184:$C$4969,$C$27:$D$4969,2,0)</f>
        <v>#N/A</v>
      </c>
      <c r="E2185" s="79"/>
      <c r="F2185" s="70" t="e">
        <f>VLOOKUP($E2185:$E$4969,'PLANO DE APLICAÇÃO'!$A$4:$B$1013,2,0)</f>
        <v>#N/A</v>
      </c>
      <c r="G2185" s="71"/>
      <c r="H2185" s="130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73"/>
      <c r="J2185" s="74"/>
      <c r="K2185" s="78"/>
    </row>
    <row r="2186" spans="1:11" s="131" customFormat="1" ht="41.25" customHeight="1" thickBot="1">
      <c r="A2186" s="68"/>
      <c r="B2186" s="77"/>
      <c r="C2186" s="76"/>
      <c r="D2186" s="69" t="e">
        <f>VLOOKUP($C2185:$C$4969,$C$27:$D$4969,2,0)</f>
        <v>#N/A</v>
      </c>
      <c r="E2186" s="79"/>
      <c r="F2186" s="70" t="e">
        <f>VLOOKUP($E2186:$E$4969,'PLANO DE APLICAÇÃO'!$A$4:$B$1013,2,0)</f>
        <v>#N/A</v>
      </c>
      <c r="G2186" s="71"/>
      <c r="H2186" s="130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73"/>
      <c r="J2186" s="74"/>
      <c r="K2186" s="78"/>
    </row>
    <row r="2187" spans="1:11" s="131" customFormat="1" ht="41.25" customHeight="1" thickBot="1">
      <c r="A2187" s="68"/>
      <c r="B2187" s="77"/>
      <c r="C2187" s="76"/>
      <c r="D2187" s="69" t="e">
        <f>VLOOKUP($C2186:$C$4969,$C$27:$D$4969,2,0)</f>
        <v>#N/A</v>
      </c>
      <c r="E2187" s="79"/>
      <c r="F2187" s="70" t="e">
        <f>VLOOKUP($E2187:$E$4969,'PLANO DE APLICAÇÃO'!$A$4:$B$1013,2,0)</f>
        <v>#N/A</v>
      </c>
      <c r="G2187" s="71"/>
      <c r="H2187" s="130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73"/>
      <c r="J2187" s="74"/>
      <c r="K2187" s="78"/>
    </row>
    <row r="2188" spans="1:11" s="131" customFormat="1" ht="41.25" customHeight="1" thickBot="1">
      <c r="A2188" s="68"/>
      <c r="B2188" s="77"/>
      <c r="C2188" s="76"/>
      <c r="D2188" s="69" t="e">
        <f>VLOOKUP($C2187:$C$4969,$C$27:$D$4969,2,0)</f>
        <v>#N/A</v>
      </c>
      <c r="E2188" s="79"/>
      <c r="F2188" s="70" t="e">
        <f>VLOOKUP($E2188:$E$4969,'PLANO DE APLICAÇÃO'!$A$4:$B$1013,2,0)</f>
        <v>#N/A</v>
      </c>
      <c r="G2188" s="71"/>
      <c r="H2188" s="130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73"/>
      <c r="J2188" s="74"/>
      <c r="K2188" s="78"/>
    </row>
    <row r="2189" spans="1:11" s="131" customFormat="1" ht="41.25" customHeight="1" thickBot="1">
      <c r="A2189" s="68"/>
      <c r="B2189" s="77"/>
      <c r="C2189" s="76"/>
      <c r="D2189" s="69" t="e">
        <f>VLOOKUP($C2188:$C$4969,$C$27:$D$4969,2,0)</f>
        <v>#N/A</v>
      </c>
      <c r="E2189" s="79"/>
      <c r="F2189" s="70" t="e">
        <f>VLOOKUP($E2189:$E$4969,'PLANO DE APLICAÇÃO'!$A$4:$B$1013,2,0)</f>
        <v>#N/A</v>
      </c>
      <c r="G2189" s="71"/>
      <c r="H2189" s="130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73"/>
      <c r="J2189" s="74"/>
      <c r="K2189" s="78"/>
    </row>
    <row r="2190" spans="1:11" s="131" customFormat="1" ht="41.25" customHeight="1" thickBot="1">
      <c r="A2190" s="68"/>
      <c r="B2190" s="77"/>
      <c r="C2190" s="76"/>
      <c r="D2190" s="69" t="e">
        <f>VLOOKUP($C2189:$C$4969,$C$27:$D$4969,2,0)</f>
        <v>#N/A</v>
      </c>
      <c r="E2190" s="79"/>
      <c r="F2190" s="70" t="e">
        <f>VLOOKUP($E2190:$E$4969,'PLANO DE APLICAÇÃO'!$A$4:$B$1013,2,0)</f>
        <v>#N/A</v>
      </c>
      <c r="G2190" s="71"/>
      <c r="H2190" s="130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73"/>
      <c r="J2190" s="74"/>
      <c r="K2190" s="78"/>
    </row>
    <row r="2191" spans="1:11" s="131" customFormat="1" ht="41.25" customHeight="1" thickBot="1">
      <c r="A2191" s="68"/>
      <c r="B2191" s="77"/>
      <c r="C2191" s="76"/>
      <c r="D2191" s="69" t="e">
        <f>VLOOKUP($C2190:$C$4969,$C$27:$D$4969,2,0)</f>
        <v>#N/A</v>
      </c>
      <c r="E2191" s="79"/>
      <c r="F2191" s="70" t="e">
        <f>VLOOKUP($E2191:$E$4969,'PLANO DE APLICAÇÃO'!$A$4:$B$1013,2,0)</f>
        <v>#N/A</v>
      </c>
      <c r="G2191" s="71"/>
      <c r="H2191" s="130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73"/>
      <c r="J2191" s="74"/>
      <c r="K2191" s="78"/>
    </row>
    <row r="2192" spans="1:11" s="131" customFormat="1" ht="41.25" customHeight="1" thickBot="1">
      <c r="A2192" s="68"/>
      <c r="B2192" s="77"/>
      <c r="C2192" s="76"/>
      <c r="D2192" s="69" t="e">
        <f>VLOOKUP($C2191:$C$4969,$C$27:$D$4969,2,0)</f>
        <v>#N/A</v>
      </c>
      <c r="E2192" s="79"/>
      <c r="F2192" s="70" t="e">
        <f>VLOOKUP($E2192:$E$4969,'PLANO DE APLICAÇÃO'!$A$4:$B$1013,2,0)</f>
        <v>#N/A</v>
      </c>
      <c r="G2192" s="71"/>
      <c r="H2192" s="130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73"/>
      <c r="J2192" s="74"/>
      <c r="K2192" s="78"/>
    </row>
    <row r="2193" spans="1:11" s="131" customFormat="1" ht="41.25" customHeight="1" thickBot="1">
      <c r="A2193" s="68"/>
      <c r="B2193" s="77"/>
      <c r="C2193" s="76"/>
      <c r="D2193" s="69" t="e">
        <f>VLOOKUP($C2192:$C$4969,$C$27:$D$4969,2,0)</f>
        <v>#N/A</v>
      </c>
      <c r="E2193" s="79"/>
      <c r="F2193" s="70" t="e">
        <f>VLOOKUP($E2193:$E$4969,'PLANO DE APLICAÇÃO'!$A$4:$B$1013,2,0)</f>
        <v>#N/A</v>
      </c>
      <c r="G2193" s="71"/>
      <c r="H2193" s="130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73"/>
      <c r="J2193" s="74"/>
      <c r="K2193" s="78"/>
    </row>
    <row r="2194" spans="1:11" s="131" customFormat="1" ht="41.25" customHeight="1" thickBot="1">
      <c r="A2194" s="68"/>
      <c r="B2194" s="77"/>
      <c r="C2194" s="76"/>
      <c r="D2194" s="69" t="e">
        <f>VLOOKUP($C2193:$C$4969,$C$27:$D$4969,2,0)</f>
        <v>#N/A</v>
      </c>
      <c r="E2194" s="79"/>
      <c r="F2194" s="70" t="e">
        <f>VLOOKUP($E2194:$E$4969,'PLANO DE APLICAÇÃO'!$A$4:$B$1013,2,0)</f>
        <v>#N/A</v>
      </c>
      <c r="G2194" s="71"/>
      <c r="H2194" s="130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73"/>
      <c r="J2194" s="74"/>
      <c r="K2194" s="78"/>
    </row>
    <row r="2195" spans="1:11" s="131" customFormat="1" ht="41.25" customHeight="1" thickBot="1">
      <c r="A2195" s="68"/>
      <c r="B2195" s="77"/>
      <c r="C2195" s="76"/>
      <c r="D2195" s="69" t="e">
        <f>VLOOKUP($C2194:$C$4969,$C$27:$D$4969,2,0)</f>
        <v>#N/A</v>
      </c>
      <c r="E2195" s="79"/>
      <c r="F2195" s="70" t="e">
        <f>VLOOKUP($E2195:$E$4969,'PLANO DE APLICAÇÃO'!$A$4:$B$1013,2,0)</f>
        <v>#N/A</v>
      </c>
      <c r="G2195" s="71"/>
      <c r="H2195" s="130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73"/>
      <c r="J2195" s="74"/>
      <c r="K2195" s="78"/>
    </row>
    <row r="2196" spans="1:11" s="131" customFormat="1" ht="41.25" customHeight="1" thickBot="1">
      <c r="A2196" s="68"/>
      <c r="B2196" s="77"/>
      <c r="C2196" s="76"/>
      <c r="D2196" s="69" t="e">
        <f>VLOOKUP($C2195:$C$4969,$C$27:$D$4969,2,0)</f>
        <v>#N/A</v>
      </c>
      <c r="E2196" s="79"/>
      <c r="F2196" s="70" t="e">
        <f>VLOOKUP($E2196:$E$4969,'PLANO DE APLICAÇÃO'!$A$4:$B$1013,2,0)</f>
        <v>#N/A</v>
      </c>
      <c r="G2196" s="71"/>
      <c r="H2196" s="130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73"/>
      <c r="J2196" s="74"/>
      <c r="K2196" s="78"/>
    </row>
    <row r="2197" spans="1:11" s="131" customFormat="1" ht="41.25" customHeight="1" thickBot="1">
      <c r="A2197" s="68"/>
      <c r="B2197" s="77"/>
      <c r="C2197" s="76"/>
      <c r="D2197" s="69" t="e">
        <f>VLOOKUP($C2196:$C$4969,$C$27:$D$4969,2,0)</f>
        <v>#N/A</v>
      </c>
      <c r="E2197" s="79"/>
      <c r="F2197" s="70" t="e">
        <f>VLOOKUP($E2197:$E$4969,'PLANO DE APLICAÇÃO'!$A$4:$B$1013,2,0)</f>
        <v>#N/A</v>
      </c>
      <c r="G2197" s="71"/>
      <c r="H2197" s="130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73"/>
      <c r="J2197" s="74"/>
      <c r="K2197" s="78"/>
    </row>
    <row r="2198" spans="1:11" s="131" customFormat="1" ht="41.25" customHeight="1" thickBot="1">
      <c r="A2198" s="68"/>
      <c r="B2198" s="77"/>
      <c r="C2198" s="76"/>
      <c r="D2198" s="69" t="e">
        <f>VLOOKUP($C2197:$C$4969,$C$27:$D$4969,2,0)</f>
        <v>#N/A</v>
      </c>
      <c r="E2198" s="79"/>
      <c r="F2198" s="70" t="e">
        <f>VLOOKUP($E2198:$E$4969,'PLANO DE APLICAÇÃO'!$A$4:$B$1013,2,0)</f>
        <v>#N/A</v>
      </c>
      <c r="G2198" s="71"/>
      <c r="H2198" s="130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73"/>
      <c r="J2198" s="74"/>
      <c r="K2198" s="78"/>
    </row>
    <row r="2199" spans="1:11" s="131" customFormat="1" ht="41.25" customHeight="1" thickBot="1">
      <c r="A2199" s="68"/>
      <c r="B2199" s="77"/>
      <c r="C2199" s="76"/>
      <c r="D2199" s="69" t="e">
        <f>VLOOKUP($C2198:$C$4969,$C$27:$D$4969,2,0)</f>
        <v>#N/A</v>
      </c>
      <c r="E2199" s="79"/>
      <c r="F2199" s="70" t="e">
        <f>VLOOKUP($E2199:$E$4969,'PLANO DE APLICAÇÃO'!$A$4:$B$1013,2,0)</f>
        <v>#N/A</v>
      </c>
      <c r="G2199" s="71"/>
      <c r="H2199" s="130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73"/>
      <c r="J2199" s="74"/>
      <c r="K2199" s="78"/>
    </row>
    <row r="2200" spans="1:11" s="131" customFormat="1" ht="41.25" customHeight="1" thickBot="1">
      <c r="A2200" s="68"/>
      <c r="B2200" s="77"/>
      <c r="C2200" s="76"/>
      <c r="D2200" s="69" t="e">
        <f>VLOOKUP($C2199:$C$4969,$C$27:$D$4969,2,0)</f>
        <v>#N/A</v>
      </c>
      <c r="E2200" s="79"/>
      <c r="F2200" s="70" t="e">
        <f>VLOOKUP($E2200:$E$4969,'PLANO DE APLICAÇÃO'!$A$4:$B$1013,2,0)</f>
        <v>#N/A</v>
      </c>
      <c r="G2200" s="71"/>
      <c r="H2200" s="130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73"/>
      <c r="J2200" s="74"/>
      <c r="K2200" s="78"/>
    </row>
    <row r="2201" spans="1:11" s="131" customFormat="1" ht="41.25" customHeight="1" thickBot="1">
      <c r="A2201" s="68"/>
      <c r="B2201" s="77"/>
      <c r="C2201" s="76"/>
      <c r="D2201" s="69" t="e">
        <f>VLOOKUP($C2200:$C$4969,$C$27:$D$4969,2,0)</f>
        <v>#N/A</v>
      </c>
      <c r="E2201" s="79"/>
      <c r="F2201" s="70" t="e">
        <f>VLOOKUP($E2201:$E$4969,'PLANO DE APLICAÇÃO'!$A$4:$B$1013,2,0)</f>
        <v>#N/A</v>
      </c>
      <c r="G2201" s="71"/>
      <c r="H2201" s="130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73"/>
      <c r="J2201" s="74"/>
      <c r="K2201" s="78"/>
    </row>
    <row r="2202" spans="1:11" s="131" customFormat="1" ht="41.25" customHeight="1" thickBot="1">
      <c r="A2202" s="68"/>
      <c r="B2202" s="77"/>
      <c r="C2202" s="76"/>
      <c r="D2202" s="69" t="e">
        <f>VLOOKUP($C2201:$C$4969,$C$27:$D$4969,2,0)</f>
        <v>#N/A</v>
      </c>
      <c r="E2202" s="79"/>
      <c r="F2202" s="70" t="e">
        <f>VLOOKUP($E2202:$E$4969,'PLANO DE APLICAÇÃO'!$A$4:$B$1013,2,0)</f>
        <v>#N/A</v>
      </c>
      <c r="G2202" s="71"/>
      <c r="H2202" s="130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73"/>
      <c r="J2202" s="74"/>
      <c r="K2202" s="78"/>
    </row>
    <row r="2203" spans="1:11" s="131" customFormat="1" ht="41.25" customHeight="1" thickBot="1">
      <c r="A2203" s="68"/>
      <c r="B2203" s="77"/>
      <c r="C2203" s="76"/>
      <c r="D2203" s="69" t="e">
        <f>VLOOKUP($C2202:$C$4969,$C$27:$D$4969,2,0)</f>
        <v>#N/A</v>
      </c>
      <c r="E2203" s="79"/>
      <c r="F2203" s="70" t="e">
        <f>VLOOKUP($E2203:$E$4969,'PLANO DE APLICAÇÃO'!$A$4:$B$1013,2,0)</f>
        <v>#N/A</v>
      </c>
      <c r="G2203" s="71"/>
      <c r="H2203" s="130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73"/>
      <c r="J2203" s="74"/>
      <c r="K2203" s="78"/>
    </row>
    <row r="2204" spans="1:11" s="131" customFormat="1" ht="41.25" customHeight="1" thickBot="1">
      <c r="A2204" s="68"/>
      <c r="B2204" s="77"/>
      <c r="C2204" s="76"/>
      <c r="D2204" s="69" t="e">
        <f>VLOOKUP($C2203:$C$4969,$C$27:$D$4969,2,0)</f>
        <v>#N/A</v>
      </c>
      <c r="E2204" s="79"/>
      <c r="F2204" s="70" t="e">
        <f>VLOOKUP($E2204:$E$4969,'PLANO DE APLICAÇÃO'!$A$4:$B$1013,2,0)</f>
        <v>#N/A</v>
      </c>
      <c r="G2204" s="71"/>
      <c r="H2204" s="130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73"/>
      <c r="J2204" s="74"/>
      <c r="K2204" s="78"/>
    </row>
    <row r="2205" spans="1:11" s="131" customFormat="1" ht="41.25" customHeight="1" thickBot="1">
      <c r="A2205" s="68"/>
      <c r="B2205" s="77"/>
      <c r="C2205" s="76"/>
      <c r="D2205" s="69" t="e">
        <f>VLOOKUP($C2204:$C$4969,$C$27:$D$4969,2,0)</f>
        <v>#N/A</v>
      </c>
      <c r="E2205" s="79"/>
      <c r="F2205" s="70" t="e">
        <f>VLOOKUP($E2205:$E$4969,'PLANO DE APLICAÇÃO'!$A$4:$B$1013,2,0)</f>
        <v>#N/A</v>
      </c>
      <c r="G2205" s="71"/>
      <c r="H2205" s="130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73"/>
      <c r="J2205" s="74"/>
      <c r="K2205" s="78"/>
    </row>
    <row r="2206" spans="1:11" s="131" customFormat="1" ht="41.25" customHeight="1" thickBot="1">
      <c r="A2206" s="68"/>
      <c r="B2206" s="77"/>
      <c r="C2206" s="76"/>
      <c r="D2206" s="69" t="e">
        <f>VLOOKUP($C2205:$C$4969,$C$27:$D$4969,2,0)</f>
        <v>#N/A</v>
      </c>
      <c r="E2206" s="79"/>
      <c r="F2206" s="70" t="e">
        <f>VLOOKUP($E2206:$E$4969,'PLANO DE APLICAÇÃO'!$A$4:$B$1013,2,0)</f>
        <v>#N/A</v>
      </c>
      <c r="G2206" s="71"/>
      <c r="H2206" s="130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73"/>
      <c r="J2206" s="74"/>
      <c r="K2206" s="78"/>
    </row>
    <row r="2207" spans="1:11" s="131" customFormat="1" ht="41.25" customHeight="1" thickBot="1">
      <c r="A2207" s="68"/>
      <c r="B2207" s="77"/>
      <c r="C2207" s="76"/>
      <c r="D2207" s="69" t="e">
        <f>VLOOKUP($C2206:$C$4969,$C$27:$D$4969,2,0)</f>
        <v>#N/A</v>
      </c>
      <c r="E2207" s="79"/>
      <c r="F2207" s="70" t="e">
        <f>VLOOKUP($E2207:$E$4969,'PLANO DE APLICAÇÃO'!$A$4:$B$1013,2,0)</f>
        <v>#N/A</v>
      </c>
      <c r="G2207" s="71"/>
      <c r="H2207" s="130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73"/>
      <c r="J2207" s="74"/>
      <c r="K2207" s="78"/>
    </row>
    <row r="2208" spans="1:11" s="131" customFormat="1" ht="41.25" customHeight="1" thickBot="1">
      <c r="A2208" s="68"/>
      <c r="B2208" s="77"/>
      <c r="C2208" s="76"/>
      <c r="D2208" s="69" t="e">
        <f>VLOOKUP($C2207:$C$4969,$C$27:$D$4969,2,0)</f>
        <v>#N/A</v>
      </c>
      <c r="E2208" s="79"/>
      <c r="F2208" s="70" t="e">
        <f>VLOOKUP($E2208:$E$4969,'PLANO DE APLICAÇÃO'!$A$4:$B$1013,2,0)</f>
        <v>#N/A</v>
      </c>
      <c r="G2208" s="71"/>
      <c r="H2208" s="130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73"/>
      <c r="J2208" s="74"/>
      <c r="K2208" s="78"/>
    </row>
    <row r="2209" spans="1:11" s="131" customFormat="1" ht="41.25" customHeight="1" thickBot="1">
      <c r="A2209" s="68"/>
      <c r="B2209" s="77"/>
      <c r="C2209" s="76"/>
      <c r="D2209" s="69" t="e">
        <f>VLOOKUP($C2208:$C$4969,$C$27:$D$4969,2,0)</f>
        <v>#N/A</v>
      </c>
      <c r="E2209" s="79"/>
      <c r="F2209" s="70" t="e">
        <f>VLOOKUP($E2209:$E$4969,'PLANO DE APLICAÇÃO'!$A$4:$B$1013,2,0)</f>
        <v>#N/A</v>
      </c>
      <c r="G2209" s="71"/>
      <c r="H2209" s="130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73"/>
      <c r="J2209" s="74"/>
      <c r="K2209" s="78"/>
    </row>
    <row r="2210" spans="1:11" s="131" customFormat="1" ht="41.25" customHeight="1" thickBot="1">
      <c r="A2210" s="68"/>
      <c r="B2210" s="77"/>
      <c r="C2210" s="76"/>
      <c r="D2210" s="69" t="e">
        <f>VLOOKUP($C2209:$C$4969,$C$27:$D$4969,2,0)</f>
        <v>#N/A</v>
      </c>
      <c r="E2210" s="79"/>
      <c r="F2210" s="70" t="e">
        <f>VLOOKUP($E2210:$E$4969,'PLANO DE APLICAÇÃO'!$A$4:$B$1013,2,0)</f>
        <v>#N/A</v>
      </c>
      <c r="G2210" s="71"/>
      <c r="H2210" s="130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73"/>
      <c r="J2210" s="74"/>
      <c r="K2210" s="78"/>
    </row>
    <row r="2211" spans="1:11" s="131" customFormat="1" ht="41.25" customHeight="1" thickBot="1">
      <c r="A2211" s="68"/>
      <c r="B2211" s="77"/>
      <c r="C2211" s="76"/>
      <c r="D2211" s="69" t="e">
        <f>VLOOKUP($C2210:$C$4969,$C$27:$D$4969,2,0)</f>
        <v>#N/A</v>
      </c>
      <c r="E2211" s="79"/>
      <c r="F2211" s="70" t="e">
        <f>VLOOKUP($E2211:$E$4969,'PLANO DE APLICAÇÃO'!$A$4:$B$1013,2,0)</f>
        <v>#N/A</v>
      </c>
      <c r="G2211" s="71"/>
      <c r="H2211" s="130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73"/>
      <c r="J2211" s="74"/>
      <c r="K2211" s="78"/>
    </row>
    <row r="2212" spans="1:11" s="131" customFormat="1" ht="41.25" customHeight="1" thickBot="1">
      <c r="A2212" s="68"/>
      <c r="B2212" s="77"/>
      <c r="C2212" s="76"/>
      <c r="D2212" s="69" t="e">
        <f>VLOOKUP($C2211:$C$4969,$C$27:$D$4969,2,0)</f>
        <v>#N/A</v>
      </c>
      <c r="E2212" s="79"/>
      <c r="F2212" s="70" t="e">
        <f>VLOOKUP($E2212:$E$4969,'PLANO DE APLICAÇÃO'!$A$4:$B$1013,2,0)</f>
        <v>#N/A</v>
      </c>
      <c r="G2212" s="71"/>
      <c r="H2212" s="130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73"/>
      <c r="J2212" s="74"/>
      <c r="K2212" s="78"/>
    </row>
    <row r="2213" spans="1:11" s="131" customFormat="1" ht="41.25" customHeight="1" thickBot="1">
      <c r="A2213" s="68"/>
      <c r="B2213" s="77"/>
      <c r="C2213" s="76"/>
      <c r="D2213" s="69" t="e">
        <f>VLOOKUP($C2212:$C$4969,$C$27:$D$4969,2,0)</f>
        <v>#N/A</v>
      </c>
      <c r="E2213" s="79"/>
      <c r="F2213" s="70" t="e">
        <f>VLOOKUP($E2213:$E$4969,'PLANO DE APLICAÇÃO'!$A$4:$B$1013,2,0)</f>
        <v>#N/A</v>
      </c>
      <c r="G2213" s="71"/>
      <c r="H2213" s="130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73"/>
      <c r="J2213" s="74"/>
      <c r="K2213" s="78"/>
    </row>
    <row r="2214" spans="1:11" s="131" customFormat="1" ht="41.25" customHeight="1" thickBot="1">
      <c r="A2214" s="68"/>
      <c r="B2214" s="77"/>
      <c r="C2214" s="76"/>
      <c r="D2214" s="69" t="e">
        <f>VLOOKUP($C2213:$C$4969,$C$27:$D$4969,2,0)</f>
        <v>#N/A</v>
      </c>
      <c r="E2214" s="79"/>
      <c r="F2214" s="70" t="e">
        <f>VLOOKUP($E2214:$E$4969,'PLANO DE APLICAÇÃO'!$A$4:$B$1013,2,0)</f>
        <v>#N/A</v>
      </c>
      <c r="G2214" s="71"/>
      <c r="H2214" s="130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73"/>
      <c r="J2214" s="74"/>
      <c r="K2214" s="78"/>
    </row>
    <row r="2215" spans="1:11" s="131" customFormat="1" ht="41.25" customHeight="1" thickBot="1">
      <c r="A2215" s="68"/>
      <c r="B2215" s="77"/>
      <c r="C2215" s="76"/>
      <c r="D2215" s="69" t="e">
        <f>VLOOKUP($C2214:$C$4969,$C$27:$D$4969,2,0)</f>
        <v>#N/A</v>
      </c>
      <c r="E2215" s="79"/>
      <c r="F2215" s="70" t="e">
        <f>VLOOKUP($E2215:$E$4969,'PLANO DE APLICAÇÃO'!$A$4:$B$1013,2,0)</f>
        <v>#N/A</v>
      </c>
      <c r="G2215" s="71"/>
      <c r="H2215" s="130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73"/>
      <c r="J2215" s="74"/>
      <c r="K2215" s="78"/>
    </row>
    <row r="2216" spans="1:11" s="131" customFormat="1" ht="41.25" customHeight="1" thickBot="1">
      <c r="A2216" s="68"/>
      <c r="B2216" s="77"/>
      <c r="C2216" s="76"/>
      <c r="D2216" s="69" t="e">
        <f>VLOOKUP($C2215:$C$4969,$C$27:$D$4969,2,0)</f>
        <v>#N/A</v>
      </c>
      <c r="E2216" s="79"/>
      <c r="F2216" s="70" t="e">
        <f>VLOOKUP($E2216:$E$4969,'PLANO DE APLICAÇÃO'!$A$4:$B$1013,2,0)</f>
        <v>#N/A</v>
      </c>
      <c r="G2216" s="71"/>
      <c r="H2216" s="130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73"/>
      <c r="J2216" s="74"/>
      <c r="K2216" s="78"/>
    </row>
    <row r="2217" spans="1:11" s="131" customFormat="1" ht="41.25" customHeight="1" thickBot="1">
      <c r="A2217" s="68"/>
      <c r="B2217" s="77"/>
      <c r="C2217" s="76"/>
      <c r="D2217" s="69" t="e">
        <f>VLOOKUP($C2216:$C$4969,$C$27:$D$4969,2,0)</f>
        <v>#N/A</v>
      </c>
      <c r="E2217" s="79"/>
      <c r="F2217" s="70" t="e">
        <f>VLOOKUP($E2217:$E$4969,'PLANO DE APLICAÇÃO'!$A$4:$B$1013,2,0)</f>
        <v>#N/A</v>
      </c>
      <c r="G2217" s="71"/>
      <c r="H2217" s="130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73"/>
      <c r="J2217" s="74"/>
      <c r="K2217" s="78"/>
    </row>
    <row r="2218" spans="1:11" s="131" customFormat="1" ht="41.25" customHeight="1" thickBot="1">
      <c r="A2218" s="68"/>
      <c r="B2218" s="77"/>
      <c r="C2218" s="76"/>
      <c r="D2218" s="69" t="e">
        <f>VLOOKUP($C2217:$C$4969,$C$27:$D$4969,2,0)</f>
        <v>#N/A</v>
      </c>
      <c r="E2218" s="79"/>
      <c r="F2218" s="70" t="e">
        <f>VLOOKUP($E2218:$E$4969,'PLANO DE APLICAÇÃO'!$A$4:$B$1013,2,0)</f>
        <v>#N/A</v>
      </c>
      <c r="G2218" s="71"/>
      <c r="H2218" s="130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73"/>
      <c r="J2218" s="74"/>
      <c r="K2218" s="78"/>
    </row>
    <row r="2219" spans="1:11" s="131" customFormat="1" ht="41.25" customHeight="1" thickBot="1">
      <c r="A2219" s="68"/>
      <c r="B2219" s="77"/>
      <c r="C2219" s="76"/>
      <c r="D2219" s="69" t="e">
        <f>VLOOKUP($C2218:$C$4969,$C$27:$D$4969,2,0)</f>
        <v>#N/A</v>
      </c>
      <c r="E2219" s="79"/>
      <c r="F2219" s="70" t="e">
        <f>VLOOKUP($E2219:$E$4969,'PLANO DE APLICAÇÃO'!$A$4:$B$1013,2,0)</f>
        <v>#N/A</v>
      </c>
      <c r="G2219" s="71"/>
      <c r="H2219" s="130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73"/>
      <c r="J2219" s="74"/>
      <c r="K2219" s="78"/>
    </row>
    <row r="2220" spans="1:11" s="131" customFormat="1" ht="41.25" customHeight="1" thickBot="1">
      <c r="A2220" s="68"/>
      <c r="B2220" s="77"/>
      <c r="C2220" s="76"/>
      <c r="D2220" s="69" t="e">
        <f>VLOOKUP($C2219:$C$4969,$C$27:$D$4969,2,0)</f>
        <v>#N/A</v>
      </c>
      <c r="E2220" s="79"/>
      <c r="F2220" s="70" t="e">
        <f>VLOOKUP($E2220:$E$4969,'PLANO DE APLICAÇÃO'!$A$4:$B$1013,2,0)</f>
        <v>#N/A</v>
      </c>
      <c r="G2220" s="71"/>
      <c r="H2220" s="130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73"/>
      <c r="J2220" s="74"/>
      <c r="K2220" s="78"/>
    </row>
    <row r="2221" spans="1:11" s="131" customFormat="1" ht="41.25" customHeight="1" thickBot="1">
      <c r="A2221" s="68"/>
      <c r="B2221" s="77"/>
      <c r="C2221" s="76"/>
      <c r="D2221" s="69" t="e">
        <f>VLOOKUP($C2220:$C$4969,$C$27:$D$4969,2,0)</f>
        <v>#N/A</v>
      </c>
      <c r="E2221" s="79"/>
      <c r="F2221" s="70" t="e">
        <f>VLOOKUP($E2221:$E$4969,'PLANO DE APLICAÇÃO'!$A$4:$B$1013,2,0)</f>
        <v>#N/A</v>
      </c>
      <c r="G2221" s="71"/>
      <c r="H2221" s="130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73"/>
      <c r="J2221" s="74"/>
      <c r="K2221" s="78"/>
    </row>
    <row r="2222" spans="1:11" s="131" customFormat="1" ht="41.25" customHeight="1" thickBot="1">
      <c r="A2222" s="68"/>
      <c r="B2222" s="77"/>
      <c r="C2222" s="76"/>
      <c r="D2222" s="69" t="e">
        <f>VLOOKUP($C2221:$C$4969,$C$27:$D$4969,2,0)</f>
        <v>#N/A</v>
      </c>
      <c r="E2222" s="79"/>
      <c r="F2222" s="70" t="e">
        <f>VLOOKUP($E2222:$E$4969,'PLANO DE APLICAÇÃO'!$A$4:$B$1013,2,0)</f>
        <v>#N/A</v>
      </c>
      <c r="G2222" s="71"/>
      <c r="H2222" s="130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73"/>
      <c r="J2222" s="74"/>
      <c r="K2222" s="78"/>
    </row>
    <row r="2223" spans="1:11" s="131" customFormat="1" ht="41.25" customHeight="1" thickBot="1">
      <c r="A2223" s="68"/>
      <c r="B2223" s="77"/>
      <c r="C2223" s="76"/>
      <c r="D2223" s="69" t="e">
        <f>VLOOKUP($C2222:$C$4969,$C$27:$D$4969,2,0)</f>
        <v>#N/A</v>
      </c>
      <c r="E2223" s="79"/>
      <c r="F2223" s="70" t="e">
        <f>VLOOKUP($E2223:$E$4969,'PLANO DE APLICAÇÃO'!$A$4:$B$1013,2,0)</f>
        <v>#N/A</v>
      </c>
      <c r="G2223" s="71"/>
      <c r="H2223" s="130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73"/>
      <c r="J2223" s="74"/>
      <c r="K2223" s="78"/>
    </row>
    <row r="2224" spans="1:11" s="131" customFormat="1" ht="41.25" customHeight="1" thickBot="1">
      <c r="A2224" s="68"/>
      <c r="B2224" s="77"/>
      <c r="C2224" s="76"/>
      <c r="D2224" s="69" t="e">
        <f>VLOOKUP($C2223:$C$4969,$C$27:$D$4969,2,0)</f>
        <v>#N/A</v>
      </c>
      <c r="E2224" s="79"/>
      <c r="F2224" s="70" t="e">
        <f>VLOOKUP($E2224:$E$4969,'PLANO DE APLICAÇÃO'!$A$4:$B$1013,2,0)</f>
        <v>#N/A</v>
      </c>
      <c r="G2224" s="71"/>
      <c r="H2224" s="130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73"/>
      <c r="J2224" s="74"/>
      <c r="K2224" s="78"/>
    </row>
    <row r="2225" spans="1:11" s="131" customFormat="1" ht="41.25" customHeight="1" thickBot="1">
      <c r="A2225" s="68"/>
      <c r="B2225" s="77"/>
      <c r="C2225" s="76"/>
      <c r="D2225" s="69" t="e">
        <f>VLOOKUP($C2224:$C$4969,$C$27:$D$4969,2,0)</f>
        <v>#N/A</v>
      </c>
      <c r="E2225" s="79"/>
      <c r="F2225" s="70" t="e">
        <f>VLOOKUP($E2225:$E$4969,'PLANO DE APLICAÇÃO'!$A$4:$B$1013,2,0)</f>
        <v>#N/A</v>
      </c>
      <c r="G2225" s="71"/>
      <c r="H2225" s="130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73"/>
      <c r="J2225" s="74"/>
      <c r="K2225" s="78"/>
    </row>
    <row r="2226" spans="1:11" s="131" customFormat="1" ht="41.25" customHeight="1" thickBot="1">
      <c r="A2226" s="68"/>
      <c r="B2226" s="77"/>
      <c r="C2226" s="76"/>
      <c r="D2226" s="69" t="e">
        <f>VLOOKUP($C2225:$C$4969,$C$27:$D$4969,2,0)</f>
        <v>#N/A</v>
      </c>
      <c r="E2226" s="79"/>
      <c r="F2226" s="70" t="e">
        <f>VLOOKUP($E2226:$E$4969,'PLANO DE APLICAÇÃO'!$A$4:$B$1013,2,0)</f>
        <v>#N/A</v>
      </c>
      <c r="G2226" s="71"/>
      <c r="H2226" s="130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73"/>
      <c r="J2226" s="74"/>
      <c r="K2226" s="78"/>
    </row>
    <row r="2227" spans="1:11" s="131" customFormat="1" ht="41.25" customHeight="1" thickBot="1">
      <c r="A2227" s="68"/>
      <c r="B2227" s="77"/>
      <c r="C2227" s="76"/>
      <c r="D2227" s="69" t="e">
        <f>VLOOKUP($C2226:$C$4969,$C$27:$D$4969,2,0)</f>
        <v>#N/A</v>
      </c>
      <c r="E2227" s="79"/>
      <c r="F2227" s="70" t="e">
        <f>VLOOKUP($E2227:$E$4969,'PLANO DE APLICAÇÃO'!$A$4:$B$1013,2,0)</f>
        <v>#N/A</v>
      </c>
      <c r="G2227" s="71"/>
      <c r="H2227" s="130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73"/>
      <c r="J2227" s="74"/>
      <c r="K2227" s="78"/>
    </row>
    <row r="2228" spans="1:11" s="131" customFormat="1" ht="41.25" customHeight="1" thickBot="1">
      <c r="A2228" s="68"/>
      <c r="B2228" s="77"/>
      <c r="C2228" s="76"/>
      <c r="D2228" s="69" t="e">
        <f>VLOOKUP($C2227:$C$4969,$C$27:$D$4969,2,0)</f>
        <v>#N/A</v>
      </c>
      <c r="E2228" s="79"/>
      <c r="F2228" s="70" t="e">
        <f>VLOOKUP($E2228:$E$4969,'PLANO DE APLICAÇÃO'!$A$4:$B$1013,2,0)</f>
        <v>#N/A</v>
      </c>
      <c r="G2228" s="71"/>
      <c r="H2228" s="130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73"/>
      <c r="J2228" s="74"/>
      <c r="K2228" s="78"/>
    </row>
    <row r="2229" spans="1:11" s="131" customFormat="1" ht="41.25" customHeight="1" thickBot="1">
      <c r="A2229" s="68"/>
      <c r="B2229" s="77"/>
      <c r="C2229" s="76"/>
      <c r="D2229" s="69" t="e">
        <f>VLOOKUP($C2228:$C$4969,$C$27:$D$4969,2,0)</f>
        <v>#N/A</v>
      </c>
      <c r="E2229" s="79"/>
      <c r="F2229" s="70" t="e">
        <f>VLOOKUP($E2229:$E$4969,'PLANO DE APLICAÇÃO'!$A$4:$B$1013,2,0)</f>
        <v>#N/A</v>
      </c>
      <c r="G2229" s="71"/>
      <c r="H2229" s="130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73"/>
      <c r="J2229" s="74"/>
      <c r="K2229" s="78"/>
    </row>
    <row r="2230" spans="1:11" s="131" customFormat="1" ht="41.25" customHeight="1" thickBot="1">
      <c r="A2230" s="68"/>
      <c r="B2230" s="77"/>
      <c r="C2230" s="76"/>
      <c r="D2230" s="69" t="e">
        <f>VLOOKUP($C2229:$C$4969,$C$27:$D$4969,2,0)</f>
        <v>#N/A</v>
      </c>
      <c r="E2230" s="79"/>
      <c r="F2230" s="70" t="e">
        <f>VLOOKUP($E2230:$E$4969,'PLANO DE APLICAÇÃO'!$A$4:$B$1013,2,0)</f>
        <v>#N/A</v>
      </c>
      <c r="G2230" s="71"/>
      <c r="H2230" s="130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73"/>
      <c r="J2230" s="74"/>
      <c r="K2230" s="78"/>
    </row>
    <row r="2231" spans="1:11" s="131" customFormat="1" ht="41.25" customHeight="1" thickBot="1">
      <c r="A2231" s="68"/>
      <c r="B2231" s="77"/>
      <c r="C2231" s="76"/>
      <c r="D2231" s="69" t="e">
        <f>VLOOKUP($C2230:$C$4969,$C$27:$D$4969,2,0)</f>
        <v>#N/A</v>
      </c>
      <c r="E2231" s="79"/>
      <c r="F2231" s="70" t="e">
        <f>VLOOKUP($E2231:$E$4969,'PLANO DE APLICAÇÃO'!$A$4:$B$1013,2,0)</f>
        <v>#N/A</v>
      </c>
      <c r="G2231" s="71"/>
      <c r="H2231" s="130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73"/>
      <c r="J2231" s="74"/>
      <c r="K2231" s="78"/>
    </row>
    <row r="2232" spans="1:11" s="131" customFormat="1" ht="41.25" customHeight="1" thickBot="1">
      <c r="A2232" s="68"/>
      <c r="B2232" s="77"/>
      <c r="C2232" s="76"/>
      <c r="D2232" s="69" t="e">
        <f>VLOOKUP($C2231:$C$4969,$C$27:$D$4969,2,0)</f>
        <v>#N/A</v>
      </c>
      <c r="E2232" s="79"/>
      <c r="F2232" s="70" t="e">
        <f>VLOOKUP($E2232:$E$4969,'PLANO DE APLICAÇÃO'!$A$4:$B$1013,2,0)</f>
        <v>#N/A</v>
      </c>
      <c r="G2232" s="71"/>
      <c r="H2232" s="130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73"/>
      <c r="J2232" s="74"/>
      <c r="K2232" s="78"/>
    </row>
    <row r="2233" spans="1:11" s="131" customFormat="1" ht="41.25" customHeight="1" thickBot="1">
      <c r="A2233" s="68"/>
      <c r="B2233" s="77"/>
      <c r="C2233" s="76"/>
      <c r="D2233" s="69" t="e">
        <f>VLOOKUP($C2232:$C$4969,$C$27:$D$4969,2,0)</f>
        <v>#N/A</v>
      </c>
      <c r="E2233" s="79"/>
      <c r="F2233" s="70" t="e">
        <f>VLOOKUP($E2233:$E$4969,'PLANO DE APLICAÇÃO'!$A$4:$B$1013,2,0)</f>
        <v>#N/A</v>
      </c>
      <c r="G2233" s="71"/>
      <c r="H2233" s="130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73"/>
      <c r="J2233" s="74"/>
      <c r="K2233" s="78"/>
    </row>
    <row r="2234" spans="1:11" s="131" customFormat="1" ht="41.25" customHeight="1" thickBot="1">
      <c r="A2234" s="68"/>
      <c r="B2234" s="77"/>
      <c r="C2234" s="76"/>
      <c r="D2234" s="69" t="e">
        <f>VLOOKUP($C2233:$C$4969,$C$27:$D$4969,2,0)</f>
        <v>#N/A</v>
      </c>
      <c r="E2234" s="79"/>
      <c r="F2234" s="70" t="e">
        <f>VLOOKUP($E2234:$E$4969,'PLANO DE APLICAÇÃO'!$A$4:$B$1013,2,0)</f>
        <v>#N/A</v>
      </c>
      <c r="G2234" s="71"/>
      <c r="H2234" s="130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73"/>
      <c r="J2234" s="74"/>
      <c r="K2234" s="78"/>
    </row>
    <row r="2235" spans="1:11" s="131" customFormat="1" ht="41.25" customHeight="1" thickBot="1">
      <c r="A2235" s="68"/>
      <c r="B2235" s="77"/>
      <c r="C2235" s="76"/>
      <c r="D2235" s="69" t="e">
        <f>VLOOKUP($C2234:$C$4969,$C$27:$D$4969,2,0)</f>
        <v>#N/A</v>
      </c>
      <c r="E2235" s="79"/>
      <c r="F2235" s="70" t="e">
        <f>VLOOKUP($E2235:$E$4969,'PLANO DE APLICAÇÃO'!$A$4:$B$1013,2,0)</f>
        <v>#N/A</v>
      </c>
      <c r="G2235" s="71"/>
      <c r="H2235" s="130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73"/>
      <c r="J2235" s="74"/>
      <c r="K2235" s="78"/>
    </row>
    <row r="2236" spans="1:11" s="131" customFormat="1" ht="41.25" customHeight="1" thickBot="1">
      <c r="A2236" s="68"/>
      <c r="B2236" s="77"/>
      <c r="C2236" s="76"/>
      <c r="D2236" s="69" t="e">
        <f>VLOOKUP($C2235:$C$4969,$C$27:$D$4969,2,0)</f>
        <v>#N/A</v>
      </c>
      <c r="E2236" s="79"/>
      <c r="F2236" s="70" t="e">
        <f>VLOOKUP($E2236:$E$4969,'PLANO DE APLICAÇÃO'!$A$4:$B$1013,2,0)</f>
        <v>#N/A</v>
      </c>
      <c r="G2236" s="71"/>
      <c r="H2236" s="130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73"/>
      <c r="J2236" s="74"/>
      <c r="K2236" s="78"/>
    </row>
    <row r="2237" spans="1:11" s="131" customFormat="1" ht="41.25" customHeight="1" thickBot="1">
      <c r="A2237" s="68"/>
      <c r="B2237" s="77"/>
      <c r="C2237" s="76"/>
      <c r="D2237" s="69" t="e">
        <f>VLOOKUP($C2236:$C$4969,$C$27:$D$4969,2,0)</f>
        <v>#N/A</v>
      </c>
      <c r="E2237" s="79"/>
      <c r="F2237" s="70" t="e">
        <f>VLOOKUP($E2237:$E$4969,'PLANO DE APLICAÇÃO'!$A$4:$B$1013,2,0)</f>
        <v>#N/A</v>
      </c>
      <c r="G2237" s="71"/>
      <c r="H2237" s="130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73"/>
      <c r="J2237" s="74"/>
      <c r="K2237" s="78"/>
    </row>
    <row r="2238" spans="1:11" s="131" customFormat="1" ht="41.25" customHeight="1" thickBot="1">
      <c r="A2238" s="68"/>
      <c r="B2238" s="77"/>
      <c r="C2238" s="76"/>
      <c r="D2238" s="69" t="e">
        <f>VLOOKUP($C2237:$C$4969,$C$27:$D$4969,2,0)</f>
        <v>#N/A</v>
      </c>
      <c r="E2238" s="79"/>
      <c r="F2238" s="70" t="e">
        <f>VLOOKUP($E2238:$E$4969,'PLANO DE APLICAÇÃO'!$A$4:$B$1013,2,0)</f>
        <v>#N/A</v>
      </c>
      <c r="G2238" s="71"/>
      <c r="H2238" s="130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73"/>
      <c r="J2238" s="74"/>
      <c r="K2238" s="78"/>
    </row>
    <row r="2239" spans="1:11" s="131" customFormat="1" ht="41.25" customHeight="1" thickBot="1">
      <c r="A2239" s="68"/>
      <c r="B2239" s="77"/>
      <c r="C2239" s="76"/>
      <c r="D2239" s="69" t="e">
        <f>VLOOKUP($C2238:$C$4969,$C$27:$D$4969,2,0)</f>
        <v>#N/A</v>
      </c>
      <c r="E2239" s="79"/>
      <c r="F2239" s="70" t="e">
        <f>VLOOKUP($E2239:$E$4969,'PLANO DE APLICAÇÃO'!$A$4:$B$1013,2,0)</f>
        <v>#N/A</v>
      </c>
      <c r="G2239" s="71"/>
      <c r="H2239" s="130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73"/>
      <c r="J2239" s="74"/>
      <c r="K2239" s="78"/>
    </row>
    <row r="2240" spans="1:11" s="131" customFormat="1" ht="41.25" customHeight="1" thickBot="1">
      <c r="A2240" s="68"/>
      <c r="B2240" s="77"/>
      <c r="C2240" s="76"/>
      <c r="D2240" s="69" t="e">
        <f>VLOOKUP($C2239:$C$4969,$C$27:$D$4969,2,0)</f>
        <v>#N/A</v>
      </c>
      <c r="E2240" s="79"/>
      <c r="F2240" s="70" t="e">
        <f>VLOOKUP($E2240:$E$4969,'PLANO DE APLICAÇÃO'!$A$4:$B$1013,2,0)</f>
        <v>#N/A</v>
      </c>
      <c r="G2240" s="71"/>
      <c r="H2240" s="130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73"/>
      <c r="J2240" s="74"/>
      <c r="K2240" s="78"/>
    </row>
    <row r="2241" spans="1:11" s="131" customFormat="1" ht="41.25" customHeight="1" thickBot="1">
      <c r="A2241" s="68"/>
      <c r="B2241" s="77"/>
      <c r="C2241" s="76"/>
      <c r="D2241" s="69" t="e">
        <f>VLOOKUP($C2240:$C$4969,$C$27:$D$4969,2,0)</f>
        <v>#N/A</v>
      </c>
      <c r="E2241" s="79"/>
      <c r="F2241" s="70" t="e">
        <f>VLOOKUP($E2241:$E$4969,'PLANO DE APLICAÇÃO'!$A$4:$B$1013,2,0)</f>
        <v>#N/A</v>
      </c>
      <c r="G2241" s="71"/>
      <c r="H2241" s="130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73"/>
      <c r="J2241" s="74"/>
      <c r="K2241" s="78"/>
    </row>
    <row r="2242" spans="1:11" s="131" customFormat="1" ht="41.25" customHeight="1" thickBot="1">
      <c r="A2242" s="68"/>
      <c r="B2242" s="77"/>
      <c r="C2242" s="76"/>
      <c r="D2242" s="69" t="e">
        <f>VLOOKUP($C2241:$C$4969,$C$27:$D$4969,2,0)</f>
        <v>#N/A</v>
      </c>
      <c r="E2242" s="79"/>
      <c r="F2242" s="70" t="e">
        <f>VLOOKUP($E2242:$E$4969,'PLANO DE APLICAÇÃO'!$A$4:$B$1013,2,0)</f>
        <v>#N/A</v>
      </c>
      <c r="G2242" s="71"/>
      <c r="H2242" s="130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73"/>
      <c r="J2242" s="74"/>
      <c r="K2242" s="78"/>
    </row>
    <row r="2243" spans="1:11" s="131" customFormat="1" ht="41.25" customHeight="1" thickBot="1">
      <c r="A2243" s="68"/>
      <c r="B2243" s="77"/>
      <c r="C2243" s="76"/>
      <c r="D2243" s="69" t="e">
        <f>VLOOKUP($C2242:$C$4969,$C$27:$D$4969,2,0)</f>
        <v>#N/A</v>
      </c>
      <c r="E2243" s="79"/>
      <c r="F2243" s="70" t="e">
        <f>VLOOKUP($E2243:$E$4969,'PLANO DE APLICAÇÃO'!$A$4:$B$1013,2,0)</f>
        <v>#N/A</v>
      </c>
      <c r="G2243" s="71"/>
      <c r="H2243" s="130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73"/>
      <c r="J2243" s="74"/>
      <c r="K2243" s="78"/>
    </row>
    <row r="2244" spans="1:11" s="131" customFormat="1" ht="41.25" customHeight="1" thickBot="1">
      <c r="A2244" s="68"/>
      <c r="B2244" s="77"/>
      <c r="C2244" s="76"/>
      <c r="D2244" s="69" t="e">
        <f>VLOOKUP($C2243:$C$4969,$C$27:$D$4969,2,0)</f>
        <v>#N/A</v>
      </c>
      <c r="E2244" s="79"/>
      <c r="F2244" s="70" t="e">
        <f>VLOOKUP($E2244:$E$4969,'PLANO DE APLICAÇÃO'!$A$4:$B$1013,2,0)</f>
        <v>#N/A</v>
      </c>
      <c r="G2244" s="71"/>
      <c r="H2244" s="130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73"/>
      <c r="J2244" s="74"/>
      <c r="K2244" s="78"/>
    </row>
    <row r="2245" spans="1:11" s="131" customFormat="1" ht="41.25" customHeight="1" thickBot="1">
      <c r="A2245" s="68"/>
      <c r="B2245" s="77"/>
      <c r="C2245" s="76"/>
      <c r="D2245" s="69" t="e">
        <f>VLOOKUP($C2244:$C$4969,$C$27:$D$4969,2,0)</f>
        <v>#N/A</v>
      </c>
      <c r="E2245" s="79"/>
      <c r="F2245" s="70" t="e">
        <f>VLOOKUP($E2245:$E$4969,'PLANO DE APLICAÇÃO'!$A$4:$B$1013,2,0)</f>
        <v>#N/A</v>
      </c>
      <c r="G2245" s="71"/>
      <c r="H2245" s="130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73"/>
      <c r="J2245" s="74"/>
      <c r="K2245" s="78"/>
    </row>
    <row r="2246" spans="1:11" s="131" customFormat="1" ht="41.25" customHeight="1" thickBot="1">
      <c r="A2246" s="68"/>
      <c r="B2246" s="77"/>
      <c r="C2246" s="76"/>
      <c r="D2246" s="69" t="e">
        <f>VLOOKUP($C2245:$C$4969,$C$27:$D$4969,2,0)</f>
        <v>#N/A</v>
      </c>
      <c r="E2246" s="79"/>
      <c r="F2246" s="70" t="e">
        <f>VLOOKUP($E2246:$E$4969,'PLANO DE APLICAÇÃO'!$A$4:$B$1013,2,0)</f>
        <v>#N/A</v>
      </c>
      <c r="G2246" s="71"/>
      <c r="H2246" s="130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73"/>
      <c r="J2246" s="74"/>
      <c r="K2246" s="78"/>
    </row>
    <row r="2247" spans="1:11" s="131" customFormat="1" ht="41.25" customHeight="1" thickBot="1">
      <c r="A2247" s="68"/>
      <c r="B2247" s="77"/>
      <c r="C2247" s="76"/>
      <c r="D2247" s="69" t="e">
        <f>VLOOKUP($C2246:$C$4969,$C$27:$D$4969,2,0)</f>
        <v>#N/A</v>
      </c>
      <c r="E2247" s="79"/>
      <c r="F2247" s="70" t="e">
        <f>VLOOKUP($E2247:$E$4969,'PLANO DE APLICAÇÃO'!$A$4:$B$1013,2,0)</f>
        <v>#N/A</v>
      </c>
      <c r="G2247" s="71"/>
      <c r="H2247" s="130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73"/>
      <c r="J2247" s="74"/>
      <c r="K2247" s="78"/>
    </row>
    <row r="2248" spans="1:11" s="131" customFormat="1" ht="41.25" customHeight="1" thickBot="1">
      <c r="A2248" s="68"/>
      <c r="B2248" s="77"/>
      <c r="C2248" s="76"/>
      <c r="D2248" s="69" t="e">
        <f>VLOOKUP($C2247:$C$4969,$C$27:$D$4969,2,0)</f>
        <v>#N/A</v>
      </c>
      <c r="E2248" s="79"/>
      <c r="F2248" s="70" t="e">
        <f>VLOOKUP($E2248:$E$4969,'PLANO DE APLICAÇÃO'!$A$4:$B$1013,2,0)</f>
        <v>#N/A</v>
      </c>
      <c r="G2248" s="71"/>
      <c r="H2248" s="130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73"/>
      <c r="J2248" s="74"/>
      <c r="K2248" s="78"/>
    </row>
    <row r="2249" spans="1:11" s="131" customFormat="1" ht="41.25" customHeight="1" thickBot="1">
      <c r="A2249" s="68"/>
      <c r="B2249" s="77"/>
      <c r="C2249" s="76"/>
      <c r="D2249" s="69" t="e">
        <f>VLOOKUP($C2248:$C$4969,$C$27:$D$4969,2,0)</f>
        <v>#N/A</v>
      </c>
      <c r="E2249" s="79"/>
      <c r="F2249" s="70" t="e">
        <f>VLOOKUP($E2249:$E$4969,'PLANO DE APLICAÇÃO'!$A$4:$B$1013,2,0)</f>
        <v>#N/A</v>
      </c>
      <c r="G2249" s="71"/>
      <c r="H2249" s="130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73"/>
      <c r="J2249" s="74"/>
      <c r="K2249" s="78"/>
    </row>
    <row r="2250" spans="1:11" s="131" customFormat="1" ht="41.25" customHeight="1" thickBot="1">
      <c r="A2250" s="68"/>
      <c r="B2250" s="77"/>
      <c r="C2250" s="76"/>
      <c r="D2250" s="69" t="e">
        <f>VLOOKUP($C2249:$C$4969,$C$27:$D$4969,2,0)</f>
        <v>#N/A</v>
      </c>
      <c r="E2250" s="79"/>
      <c r="F2250" s="70" t="e">
        <f>VLOOKUP($E2250:$E$4969,'PLANO DE APLICAÇÃO'!$A$4:$B$1013,2,0)</f>
        <v>#N/A</v>
      </c>
      <c r="G2250" s="71"/>
      <c r="H2250" s="130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73"/>
      <c r="J2250" s="74"/>
      <c r="K2250" s="78"/>
    </row>
    <row r="2251" spans="1:11" s="131" customFormat="1" ht="41.25" customHeight="1" thickBot="1">
      <c r="A2251" s="68"/>
      <c r="B2251" s="77"/>
      <c r="C2251" s="76"/>
      <c r="D2251" s="69" t="e">
        <f>VLOOKUP($C2250:$C$4969,$C$27:$D$4969,2,0)</f>
        <v>#N/A</v>
      </c>
      <c r="E2251" s="79"/>
      <c r="F2251" s="70" t="e">
        <f>VLOOKUP($E2251:$E$4969,'PLANO DE APLICAÇÃO'!$A$4:$B$1013,2,0)</f>
        <v>#N/A</v>
      </c>
      <c r="G2251" s="71"/>
      <c r="H2251" s="130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73"/>
      <c r="J2251" s="74"/>
      <c r="K2251" s="78"/>
    </row>
    <row r="2252" spans="1:11" s="131" customFormat="1" ht="41.25" customHeight="1" thickBot="1">
      <c r="A2252" s="68"/>
      <c r="B2252" s="77"/>
      <c r="C2252" s="76"/>
      <c r="D2252" s="69" t="e">
        <f>VLOOKUP($C2251:$C$4969,$C$27:$D$4969,2,0)</f>
        <v>#N/A</v>
      </c>
      <c r="E2252" s="79"/>
      <c r="F2252" s="70" t="e">
        <f>VLOOKUP($E2252:$E$4969,'PLANO DE APLICAÇÃO'!$A$4:$B$1013,2,0)</f>
        <v>#N/A</v>
      </c>
      <c r="G2252" s="71"/>
      <c r="H2252" s="130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73"/>
      <c r="J2252" s="74"/>
      <c r="K2252" s="78"/>
    </row>
    <row r="2253" spans="1:11" s="131" customFormat="1" ht="41.25" customHeight="1" thickBot="1">
      <c r="A2253" s="68"/>
      <c r="B2253" s="77"/>
      <c r="C2253" s="76"/>
      <c r="D2253" s="69" t="e">
        <f>VLOOKUP($C2252:$C$4969,$C$27:$D$4969,2,0)</f>
        <v>#N/A</v>
      </c>
      <c r="E2253" s="79"/>
      <c r="F2253" s="70" t="e">
        <f>VLOOKUP($E2253:$E$4969,'PLANO DE APLICAÇÃO'!$A$4:$B$1013,2,0)</f>
        <v>#N/A</v>
      </c>
      <c r="G2253" s="71"/>
      <c r="H2253" s="130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73"/>
      <c r="J2253" s="74"/>
      <c r="K2253" s="78"/>
    </row>
    <row r="2254" spans="1:11" s="131" customFormat="1" ht="41.25" customHeight="1" thickBot="1">
      <c r="A2254" s="68"/>
      <c r="B2254" s="77"/>
      <c r="C2254" s="76"/>
      <c r="D2254" s="69" t="e">
        <f>VLOOKUP($C2253:$C$4969,$C$27:$D$4969,2,0)</f>
        <v>#N/A</v>
      </c>
      <c r="E2254" s="79"/>
      <c r="F2254" s="70" t="e">
        <f>VLOOKUP($E2254:$E$4969,'PLANO DE APLICAÇÃO'!$A$4:$B$1013,2,0)</f>
        <v>#N/A</v>
      </c>
      <c r="G2254" s="71"/>
      <c r="H2254" s="130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73"/>
      <c r="J2254" s="74"/>
      <c r="K2254" s="78"/>
    </row>
    <row r="2255" spans="1:11" s="131" customFormat="1" ht="41.25" customHeight="1" thickBot="1">
      <c r="A2255" s="68"/>
      <c r="B2255" s="77"/>
      <c r="C2255" s="76"/>
      <c r="D2255" s="69" t="e">
        <f>VLOOKUP($C2254:$C$4969,$C$27:$D$4969,2,0)</f>
        <v>#N/A</v>
      </c>
      <c r="E2255" s="79"/>
      <c r="F2255" s="70" t="e">
        <f>VLOOKUP($E2255:$E$4969,'PLANO DE APLICAÇÃO'!$A$4:$B$1013,2,0)</f>
        <v>#N/A</v>
      </c>
      <c r="G2255" s="71"/>
      <c r="H2255" s="130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73"/>
      <c r="J2255" s="74"/>
      <c r="K2255" s="78"/>
    </row>
    <row r="2256" spans="1:11" s="131" customFormat="1" ht="41.25" customHeight="1" thickBot="1">
      <c r="A2256" s="68"/>
      <c r="B2256" s="77"/>
      <c r="C2256" s="76"/>
      <c r="D2256" s="69" t="e">
        <f>VLOOKUP($C2255:$C$4969,$C$27:$D$4969,2,0)</f>
        <v>#N/A</v>
      </c>
      <c r="E2256" s="79"/>
      <c r="F2256" s="70" t="e">
        <f>VLOOKUP($E2256:$E$4969,'PLANO DE APLICAÇÃO'!$A$4:$B$1013,2,0)</f>
        <v>#N/A</v>
      </c>
      <c r="G2256" s="71"/>
      <c r="H2256" s="130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73"/>
      <c r="J2256" s="74"/>
      <c r="K2256" s="78"/>
    </row>
    <row r="2257" spans="1:11" s="131" customFormat="1" ht="41.25" customHeight="1" thickBot="1">
      <c r="A2257" s="68"/>
      <c r="B2257" s="77"/>
      <c r="C2257" s="76"/>
      <c r="D2257" s="69" t="e">
        <f>VLOOKUP($C2256:$C$4969,$C$27:$D$4969,2,0)</f>
        <v>#N/A</v>
      </c>
      <c r="E2257" s="79"/>
      <c r="F2257" s="70" t="e">
        <f>VLOOKUP($E2257:$E$4969,'PLANO DE APLICAÇÃO'!$A$4:$B$1013,2,0)</f>
        <v>#N/A</v>
      </c>
      <c r="G2257" s="71"/>
      <c r="H2257" s="130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73"/>
      <c r="J2257" s="74"/>
      <c r="K2257" s="78"/>
    </row>
    <row r="2258" spans="1:11" s="131" customFormat="1" ht="41.25" customHeight="1" thickBot="1">
      <c r="A2258" s="68"/>
      <c r="B2258" s="77"/>
      <c r="C2258" s="76"/>
      <c r="D2258" s="69" t="e">
        <f>VLOOKUP($C2257:$C$4969,$C$27:$D$4969,2,0)</f>
        <v>#N/A</v>
      </c>
      <c r="E2258" s="79"/>
      <c r="F2258" s="70" t="e">
        <f>VLOOKUP($E2258:$E$4969,'PLANO DE APLICAÇÃO'!$A$4:$B$1013,2,0)</f>
        <v>#N/A</v>
      </c>
      <c r="G2258" s="71"/>
      <c r="H2258" s="130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73"/>
      <c r="J2258" s="74"/>
      <c r="K2258" s="78"/>
    </row>
    <row r="2259" spans="1:11" s="131" customFormat="1" ht="41.25" customHeight="1" thickBot="1">
      <c r="A2259" s="68"/>
      <c r="B2259" s="77"/>
      <c r="C2259" s="76"/>
      <c r="D2259" s="69" t="e">
        <f>VLOOKUP($C2258:$C$4969,$C$27:$D$4969,2,0)</f>
        <v>#N/A</v>
      </c>
      <c r="E2259" s="79"/>
      <c r="F2259" s="70" t="e">
        <f>VLOOKUP($E2259:$E$4969,'PLANO DE APLICAÇÃO'!$A$4:$B$1013,2,0)</f>
        <v>#N/A</v>
      </c>
      <c r="G2259" s="71"/>
      <c r="H2259" s="130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73"/>
      <c r="J2259" s="74"/>
      <c r="K2259" s="78"/>
    </row>
    <row r="2260" spans="1:11" s="131" customFormat="1" ht="41.25" customHeight="1" thickBot="1">
      <c r="A2260" s="68"/>
      <c r="B2260" s="77"/>
      <c r="C2260" s="76"/>
      <c r="D2260" s="69" t="e">
        <f>VLOOKUP($C2259:$C$4969,$C$27:$D$4969,2,0)</f>
        <v>#N/A</v>
      </c>
      <c r="E2260" s="79"/>
      <c r="F2260" s="70" t="e">
        <f>VLOOKUP($E2260:$E$4969,'PLANO DE APLICAÇÃO'!$A$4:$B$1013,2,0)</f>
        <v>#N/A</v>
      </c>
      <c r="G2260" s="71"/>
      <c r="H2260" s="130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73"/>
      <c r="J2260" s="74"/>
      <c r="K2260" s="78"/>
    </row>
    <row r="2261" spans="1:11" s="131" customFormat="1" ht="41.25" customHeight="1" thickBot="1">
      <c r="A2261" s="68"/>
      <c r="B2261" s="77"/>
      <c r="C2261" s="76"/>
      <c r="D2261" s="69" t="e">
        <f>VLOOKUP($C2260:$C$4969,$C$27:$D$4969,2,0)</f>
        <v>#N/A</v>
      </c>
      <c r="E2261" s="79"/>
      <c r="F2261" s="70" t="e">
        <f>VLOOKUP($E2261:$E$4969,'PLANO DE APLICAÇÃO'!$A$4:$B$1013,2,0)</f>
        <v>#N/A</v>
      </c>
      <c r="G2261" s="71"/>
      <c r="H2261" s="130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73"/>
      <c r="J2261" s="74"/>
      <c r="K2261" s="78"/>
    </row>
    <row r="2262" spans="1:11" s="131" customFormat="1" ht="41.25" customHeight="1" thickBot="1">
      <c r="A2262" s="68"/>
      <c r="B2262" s="77"/>
      <c r="C2262" s="76"/>
      <c r="D2262" s="69" t="e">
        <f>VLOOKUP($C2261:$C$4969,$C$27:$D$4969,2,0)</f>
        <v>#N/A</v>
      </c>
      <c r="E2262" s="79"/>
      <c r="F2262" s="70" t="e">
        <f>VLOOKUP($E2262:$E$4969,'PLANO DE APLICAÇÃO'!$A$4:$B$1013,2,0)</f>
        <v>#N/A</v>
      </c>
      <c r="G2262" s="71"/>
      <c r="H2262" s="130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73"/>
      <c r="J2262" s="74"/>
      <c r="K2262" s="78"/>
    </row>
    <row r="2263" spans="1:11" s="131" customFormat="1" ht="41.25" customHeight="1" thickBot="1">
      <c r="A2263" s="68"/>
      <c r="B2263" s="77"/>
      <c r="C2263" s="76"/>
      <c r="D2263" s="69" t="e">
        <f>VLOOKUP($C2262:$C$4969,$C$27:$D$4969,2,0)</f>
        <v>#N/A</v>
      </c>
      <c r="E2263" s="79"/>
      <c r="F2263" s="70" t="e">
        <f>VLOOKUP($E2263:$E$4969,'PLANO DE APLICAÇÃO'!$A$4:$B$1013,2,0)</f>
        <v>#N/A</v>
      </c>
      <c r="G2263" s="71"/>
      <c r="H2263" s="130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73"/>
      <c r="J2263" s="74"/>
      <c r="K2263" s="78"/>
    </row>
    <row r="2264" spans="1:11" s="131" customFormat="1" ht="41.25" customHeight="1" thickBot="1">
      <c r="A2264" s="68"/>
      <c r="B2264" s="77"/>
      <c r="C2264" s="76"/>
      <c r="D2264" s="69" t="e">
        <f>VLOOKUP($C2263:$C$4969,$C$27:$D$4969,2,0)</f>
        <v>#N/A</v>
      </c>
      <c r="E2264" s="79"/>
      <c r="F2264" s="70" t="e">
        <f>VLOOKUP($E2264:$E$4969,'PLANO DE APLICAÇÃO'!$A$4:$B$1013,2,0)</f>
        <v>#N/A</v>
      </c>
      <c r="G2264" s="71"/>
      <c r="H2264" s="130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73"/>
      <c r="J2264" s="74"/>
      <c r="K2264" s="78"/>
    </row>
    <row r="2265" spans="1:11" s="131" customFormat="1" ht="41.25" customHeight="1" thickBot="1">
      <c r="A2265" s="68"/>
      <c r="B2265" s="77"/>
      <c r="C2265" s="76"/>
      <c r="D2265" s="69" t="e">
        <f>VLOOKUP($C2264:$C$4969,$C$27:$D$4969,2,0)</f>
        <v>#N/A</v>
      </c>
      <c r="E2265" s="79"/>
      <c r="F2265" s="70" t="e">
        <f>VLOOKUP($E2265:$E$4969,'PLANO DE APLICAÇÃO'!$A$4:$B$1013,2,0)</f>
        <v>#N/A</v>
      </c>
      <c r="G2265" s="71"/>
      <c r="H2265" s="130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73"/>
      <c r="J2265" s="74"/>
      <c r="K2265" s="78"/>
    </row>
    <row r="2266" spans="1:11" s="131" customFormat="1" ht="41.25" customHeight="1" thickBot="1">
      <c r="A2266" s="68"/>
      <c r="B2266" s="77"/>
      <c r="C2266" s="76"/>
      <c r="D2266" s="69" t="e">
        <f>VLOOKUP($C2265:$C$4969,$C$27:$D$4969,2,0)</f>
        <v>#N/A</v>
      </c>
      <c r="E2266" s="79"/>
      <c r="F2266" s="70" t="e">
        <f>VLOOKUP($E2266:$E$4969,'PLANO DE APLICAÇÃO'!$A$4:$B$1013,2,0)</f>
        <v>#N/A</v>
      </c>
      <c r="G2266" s="71"/>
      <c r="H2266" s="130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73"/>
      <c r="J2266" s="74"/>
      <c r="K2266" s="78"/>
    </row>
    <row r="2267" spans="1:11" s="131" customFormat="1" ht="41.25" customHeight="1" thickBot="1">
      <c r="A2267" s="68"/>
      <c r="B2267" s="77"/>
      <c r="C2267" s="76"/>
      <c r="D2267" s="69" t="e">
        <f>VLOOKUP($C2266:$C$4969,$C$27:$D$4969,2,0)</f>
        <v>#N/A</v>
      </c>
      <c r="E2267" s="79"/>
      <c r="F2267" s="70" t="e">
        <f>VLOOKUP($E2267:$E$4969,'PLANO DE APLICAÇÃO'!$A$4:$B$1013,2,0)</f>
        <v>#N/A</v>
      </c>
      <c r="G2267" s="71"/>
      <c r="H2267" s="130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73"/>
      <c r="J2267" s="74"/>
      <c r="K2267" s="78"/>
    </row>
    <row r="2268" spans="1:11" s="131" customFormat="1" ht="41.25" customHeight="1" thickBot="1">
      <c r="A2268" s="68"/>
      <c r="B2268" s="77"/>
      <c r="C2268" s="76"/>
      <c r="D2268" s="69" t="e">
        <f>VLOOKUP($C2267:$C$4969,$C$27:$D$4969,2,0)</f>
        <v>#N/A</v>
      </c>
      <c r="E2268" s="79"/>
      <c r="F2268" s="70" t="e">
        <f>VLOOKUP($E2268:$E$4969,'PLANO DE APLICAÇÃO'!$A$4:$B$1013,2,0)</f>
        <v>#N/A</v>
      </c>
      <c r="G2268" s="71"/>
      <c r="H2268" s="130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73"/>
      <c r="J2268" s="74"/>
      <c r="K2268" s="78"/>
    </row>
    <row r="2269" spans="1:11" s="131" customFormat="1" ht="41.25" customHeight="1" thickBot="1">
      <c r="A2269" s="68"/>
      <c r="B2269" s="77"/>
      <c r="C2269" s="76"/>
      <c r="D2269" s="69" t="e">
        <f>VLOOKUP($C2268:$C$4969,$C$27:$D$4969,2,0)</f>
        <v>#N/A</v>
      </c>
      <c r="E2269" s="79"/>
      <c r="F2269" s="70" t="e">
        <f>VLOOKUP($E2269:$E$4969,'PLANO DE APLICAÇÃO'!$A$4:$B$1013,2,0)</f>
        <v>#N/A</v>
      </c>
      <c r="G2269" s="71"/>
      <c r="H2269" s="130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73"/>
      <c r="J2269" s="74"/>
      <c r="K2269" s="78"/>
    </row>
    <row r="2270" spans="1:11" s="131" customFormat="1" ht="41.25" customHeight="1" thickBot="1">
      <c r="A2270" s="68"/>
      <c r="B2270" s="77"/>
      <c r="C2270" s="76"/>
      <c r="D2270" s="69" t="e">
        <f>VLOOKUP($C2269:$C$4969,$C$27:$D$4969,2,0)</f>
        <v>#N/A</v>
      </c>
      <c r="E2270" s="79"/>
      <c r="F2270" s="70" t="e">
        <f>VLOOKUP($E2270:$E$4969,'PLANO DE APLICAÇÃO'!$A$4:$B$1013,2,0)</f>
        <v>#N/A</v>
      </c>
      <c r="G2270" s="71"/>
      <c r="H2270" s="130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73"/>
      <c r="J2270" s="74"/>
      <c r="K2270" s="78"/>
    </row>
    <row r="2271" spans="1:11" s="131" customFormat="1" ht="41.25" customHeight="1" thickBot="1">
      <c r="A2271" s="68"/>
      <c r="B2271" s="77"/>
      <c r="C2271" s="76"/>
      <c r="D2271" s="69" t="e">
        <f>VLOOKUP($C2270:$C$4969,$C$27:$D$4969,2,0)</f>
        <v>#N/A</v>
      </c>
      <c r="E2271" s="79"/>
      <c r="F2271" s="70" t="e">
        <f>VLOOKUP($E2271:$E$4969,'PLANO DE APLICAÇÃO'!$A$4:$B$1013,2,0)</f>
        <v>#N/A</v>
      </c>
      <c r="G2271" s="71"/>
      <c r="H2271" s="130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73"/>
      <c r="J2271" s="74"/>
      <c r="K2271" s="78"/>
    </row>
    <row r="2272" spans="1:11" s="131" customFormat="1" ht="41.25" customHeight="1" thickBot="1">
      <c r="A2272" s="68"/>
      <c r="B2272" s="77"/>
      <c r="C2272" s="76"/>
      <c r="D2272" s="69" t="e">
        <f>VLOOKUP($C2271:$C$4969,$C$27:$D$4969,2,0)</f>
        <v>#N/A</v>
      </c>
      <c r="E2272" s="79"/>
      <c r="F2272" s="70" t="e">
        <f>VLOOKUP($E2272:$E$4969,'PLANO DE APLICAÇÃO'!$A$4:$B$1013,2,0)</f>
        <v>#N/A</v>
      </c>
      <c r="G2272" s="71"/>
      <c r="H2272" s="130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73"/>
      <c r="J2272" s="74"/>
      <c r="K2272" s="78"/>
    </row>
    <row r="2273" spans="1:11" s="131" customFormat="1" ht="41.25" customHeight="1" thickBot="1">
      <c r="A2273" s="68"/>
      <c r="B2273" s="77"/>
      <c r="C2273" s="76"/>
      <c r="D2273" s="69" t="e">
        <f>VLOOKUP($C2272:$C$4969,$C$27:$D$4969,2,0)</f>
        <v>#N/A</v>
      </c>
      <c r="E2273" s="79"/>
      <c r="F2273" s="70" t="e">
        <f>VLOOKUP($E2273:$E$4969,'PLANO DE APLICAÇÃO'!$A$4:$B$1013,2,0)</f>
        <v>#N/A</v>
      </c>
      <c r="G2273" s="71"/>
      <c r="H2273" s="130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73"/>
      <c r="J2273" s="74"/>
      <c r="K2273" s="78"/>
    </row>
    <row r="2274" spans="1:11" s="131" customFormat="1" ht="41.25" customHeight="1" thickBot="1">
      <c r="A2274" s="68"/>
      <c r="B2274" s="77"/>
      <c r="C2274" s="76"/>
      <c r="D2274" s="69" t="e">
        <f>VLOOKUP($C2273:$C$4969,$C$27:$D$4969,2,0)</f>
        <v>#N/A</v>
      </c>
      <c r="E2274" s="79"/>
      <c r="F2274" s="70" t="e">
        <f>VLOOKUP($E2274:$E$4969,'PLANO DE APLICAÇÃO'!$A$4:$B$1013,2,0)</f>
        <v>#N/A</v>
      </c>
      <c r="G2274" s="71"/>
      <c r="H2274" s="130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73"/>
      <c r="J2274" s="74"/>
      <c r="K2274" s="78"/>
    </row>
    <row r="2275" spans="1:11" s="131" customFormat="1" ht="41.25" customHeight="1" thickBot="1">
      <c r="A2275" s="68"/>
      <c r="B2275" s="77"/>
      <c r="C2275" s="76"/>
      <c r="D2275" s="69" t="e">
        <f>VLOOKUP($C2274:$C$4969,$C$27:$D$4969,2,0)</f>
        <v>#N/A</v>
      </c>
      <c r="E2275" s="79"/>
      <c r="F2275" s="70" t="e">
        <f>VLOOKUP($E2275:$E$4969,'PLANO DE APLICAÇÃO'!$A$4:$B$1013,2,0)</f>
        <v>#N/A</v>
      </c>
      <c r="G2275" s="71"/>
      <c r="H2275" s="130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73"/>
      <c r="J2275" s="74"/>
      <c r="K2275" s="78"/>
    </row>
    <row r="2276" spans="1:11" s="131" customFormat="1" ht="41.25" customHeight="1" thickBot="1">
      <c r="A2276" s="68"/>
      <c r="B2276" s="77"/>
      <c r="C2276" s="76"/>
      <c r="D2276" s="69" t="e">
        <f>VLOOKUP($C2275:$C$4969,$C$27:$D$4969,2,0)</f>
        <v>#N/A</v>
      </c>
      <c r="E2276" s="79"/>
      <c r="F2276" s="70" t="e">
        <f>VLOOKUP($E2276:$E$4969,'PLANO DE APLICAÇÃO'!$A$4:$B$1013,2,0)</f>
        <v>#N/A</v>
      </c>
      <c r="G2276" s="71"/>
      <c r="H2276" s="130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73"/>
      <c r="J2276" s="74"/>
      <c r="K2276" s="78"/>
    </row>
    <row r="2277" spans="1:11" s="131" customFormat="1" ht="41.25" customHeight="1" thickBot="1">
      <c r="A2277" s="68"/>
      <c r="B2277" s="77"/>
      <c r="C2277" s="76"/>
      <c r="D2277" s="69" t="e">
        <f>VLOOKUP($C2276:$C$4969,$C$27:$D$4969,2,0)</f>
        <v>#N/A</v>
      </c>
      <c r="E2277" s="79"/>
      <c r="F2277" s="70" t="e">
        <f>VLOOKUP($E2277:$E$4969,'PLANO DE APLICAÇÃO'!$A$4:$B$1013,2,0)</f>
        <v>#N/A</v>
      </c>
      <c r="G2277" s="71"/>
      <c r="H2277" s="130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73"/>
      <c r="J2277" s="74"/>
      <c r="K2277" s="78"/>
    </row>
    <row r="2278" spans="1:11" s="131" customFormat="1" ht="41.25" customHeight="1" thickBot="1">
      <c r="A2278" s="68"/>
      <c r="B2278" s="77"/>
      <c r="C2278" s="76"/>
      <c r="D2278" s="69" t="e">
        <f>VLOOKUP($C2277:$C$4969,$C$27:$D$4969,2,0)</f>
        <v>#N/A</v>
      </c>
      <c r="E2278" s="79"/>
      <c r="F2278" s="70" t="e">
        <f>VLOOKUP($E2278:$E$4969,'PLANO DE APLICAÇÃO'!$A$4:$B$1013,2,0)</f>
        <v>#N/A</v>
      </c>
      <c r="G2278" s="71"/>
      <c r="H2278" s="130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73"/>
      <c r="J2278" s="74"/>
      <c r="K2278" s="78"/>
    </row>
    <row r="2279" spans="1:11" s="131" customFormat="1" ht="41.25" customHeight="1" thickBot="1">
      <c r="A2279" s="68"/>
      <c r="B2279" s="77"/>
      <c r="C2279" s="76"/>
      <c r="D2279" s="69" t="e">
        <f>VLOOKUP($C2278:$C$4969,$C$27:$D$4969,2,0)</f>
        <v>#N/A</v>
      </c>
      <c r="E2279" s="79"/>
      <c r="F2279" s="70" t="e">
        <f>VLOOKUP($E2279:$E$4969,'PLANO DE APLICAÇÃO'!$A$4:$B$1013,2,0)</f>
        <v>#N/A</v>
      </c>
      <c r="G2279" s="71"/>
      <c r="H2279" s="130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73"/>
      <c r="J2279" s="74"/>
      <c r="K2279" s="78"/>
    </row>
    <row r="2280" spans="1:11" s="131" customFormat="1" ht="41.25" customHeight="1" thickBot="1">
      <c r="A2280" s="68"/>
      <c r="B2280" s="77"/>
      <c r="C2280" s="76"/>
      <c r="D2280" s="69" t="e">
        <f>VLOOKUP($C2279:$C$4969,$C$27:$D$4969,2,0)</f>
        <v>#N/A</v>
      </c>
      <c r="E2280" s="79"/>
      <c r="F2280" s="70" t="e">
        <f>VLOOKUP($E2280:$E$4969,'PLANO DE APLICAÇÃO'!$A$4:$B$1013,2,0)</f>
        <v>#N/A</v>
      </c>
      <c r="G2280" s="71"/>
      <c r="H2280" s="130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73"/>
      <c r="J2280" s="74"/>
      <c r="K2280" s="78"/>
    </row>
    <row r="2281" spans="1:11" s="131" customFormat="1" ht="41.25" customHeight="1" thickBot="1">
      <c r="A2281" s="68"/>
      <c r="B2281" s="77"/>
      <c r="C2281" s="76"/>
      <c r="D2281" s="69" t="e">
        <f>VLOOKUP($C2280:$C$4969,$C$27:$D$4969,2,0)</f>
        <v>#N/A</v>
      </c>
      <c r="E2281" s="79"/>
      <c r="F2281" s="70" t="e">
        <f>VLOOKUP($E2281:$E$4969,'PLANO DE APLICAÇÃO'!$A$4:$B$1013,2,0)</f>
        <v>#N/A</v>
      </c>
      <c r="G2281" s="71"/>
      <c r="H2281" s="130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73"/>
      <c r="J2281" s="74"/>
      <c r="K2281" s="78"/>
    </row>
    <row r="2282" spans="1:11" s="131" customFormat="1" ht="41.25" customHeight="1" thickBot="1">
      <c r="A2282" s="68"/>
      <c r="B2282" s="77"/>
      <c r="C2282" s="76"/>
      <c r="D2282" s="69" t="e">
        <f>VLOOKUP($C2281:$C$4969,$C$27:$D$4969,2,0)</f>
        <v>#N/A</v>
      </c>
      <c r="E2282" s="79"/>
      <c r="F2282" s="70" t="e">
        <f>VLOOKUP($E2282:$E$4969,'PLANO DE APLICAÇÃO'!$A$4:$B$1013,2,0)</f>
        <v>#N/A</v>
      </c>
      <c r="G2282" s="71"/>
      <c r="H2282" s="130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73"/>
      <c r="J2282" s="74"/>
      <c r="K2282" s="78"/>
    </row>
    <row r="2283" spans="1:11" s="131" customFormat="1" ht="41.25" customHeight="1" thickBot="1">
      <c r="A2283" s="68"/>
      <c r="B2283" s="77"/>
      <c r="C2283" s="76"/>
      <c r="D2283" s="69" t="e">
        <f>VLOOKUP($C2282:$C$4969,$C$27:$D$4969,2,0)</f>
        <v>#N/A</v>
      </c>
      <c r="E2283" s="79"/>
      <c r="F2283" s="70" t="e">
        <f>VLOOKUP($E2283:$E$4969,'PLANO DE APLICAÇÃO'!$A$4:$B$1013,2,0)</f>
        <v>#N/A</v>
      </c>
      <c r="G2283" s="71"/>
      <c r="H2283" s="130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73"/>
      <c r="J2283" s="74"/>
      <c r="K2283" s="78"/>
    </row>
    <row r="2284" spans="1:11" s="131" customFormat="1" ht="41.25" customHeight="1" thickBot="1">
      <c r="A2284" s="68"/>
      <c r="B2284" s="77"/>
      <c r="C2284" s="76"/>
      <c r="D2284" s="69" t="e">
        <f>VLOOKUP($C2283:$C$4969,$C$27:$D$4969,2,0)</f>
        <v>#N/A</v>
      </c>
      <c r="E2284" s="79"/>
      <c r="F2284" s="70" t="e">
        <f>VLOOKUP($E2284:$E$4969,'PLANO DE APLICAÇÃO'!$A$4:$B$1013,2,0)</f>
        <v>#N/A</v>
      </c>
      <c r="G2284" s="71"/>
      <c r="H2284" s="130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73"/>
      <c r="J2284" s="74"/>
      <c r="K2284" s="78"/>
    </row>
    <row r="2285" spans="1:11" s="131" customFormat="1" ht="41.25" customHeight="1" thickBot="1">
      <c r="A2285" s="68"/>
      <c r="B2285" s="77"/>
      <c r="C2285" s="76"/>
      <c r="D2285" s="69" t="e">
        <f>VLOOKUP($C2284:$C$4969,$C$27:$D$4969,2,0)</f>
        <v>#N/A</v>
      </c>
      <c r="E2285" s="79"/>
      <c r="F2285" s="70" t="e">
        <f>VLOOKUP($E2285:$E$4969,'PLANO DE APLICAÇÃO'!$A$4:$B$1013,2,0)</f>
        <v>#N/A</v>
      </c>
      <c r="G2285" s="71"/>
      <c r="H2285" s="130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73"/>
      <c r="J2285" s="74"/>
      <c r="K2285" s="78"/>
    </row>
    <row r="2286" spans="1:11" s="131" customFormat="1" ht="41.25" customHeight="1" thickBot="1">
      <c r="A2286" s="68"/>
      <c r="B2286" s="77"/>
      <c r="C2286" s="76"/>
      <c r="D2286" s="69" t="e">
        <f>VLOOKUP($C2285:$C$4969,$C$27:$D$4969,2,0)</f>
        <v>#N/A</v>
      </c>
      <c r="E2286" s="79"/>
      <c r="F2286" s="70" t="e">
        <f>VLOOKUP($E2286:$E$4969,'PLANO DE APLICAÇÃO'!$A$4:$B$1013,2,0)</f>
        <v>#N/A</v>
      </c>
      <c r="G2286" s="71"/>
      <c r="H2286" s="130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73"/>
      <c r="J2286" s="74"/>
      <c r="K2286" s="78"/>
    </row>
    <row r="2287" spans="1:11" s="131" customFormat="1" ht="41.25" customHeight="1" thickBot="1">
      <c r="A2287" s="68"/>
      <c r="B2287" s="77"/>
      <c r="C2287" s="76"/>
      <c r="D2287" s="69" t="e">
        <f>VLOOKUP($C2286:$C$4969,$C$27:$D$4969,2,0)</f>
        <v>#N/A</v>
      </c>
      <c r="E2287" s="79"/>
      <c r="F2287" s="70" t="e">
        <f>VLOOKUP($E2287:$E$4969,'PLANO DE APLICAÇÃO'!$A$4:$B$1013,2,0)</f>
        <v>#N/A</v>
      </c>
      <c r="G2287" s="71"/>
      <c r="H2287" s="130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73"/>
      <c r="J2287" s="74"/>
      <c r="K2287" s="78"/>
    </row>
    <row r="2288" spans="1:11" s="131" customFormat="1" ht="41.25" customHeight="1" thickBot="1">
      <c r="A2288" s="68"/>
      <c r="B2288" s="77"/>
      <c r="C2288" s="76"/>
      <c r="D2288" s="69" t="e">
        <f>VLOOKUP($C2287:$C$4969,$C$27:$D$4969,2,0)</f>
        <v>#N/A</v>
      </c>
      <c r="E2288" s="79"/>
      <c r="F2288" s="70" t="e">
        <f>VLOOKUP($E2288:$E$4969,'PLANO DE APLICAÇÃO'!$A$4:$B$1013,2,0)</f>
        <v>#N/A</v>
      </c>
      <c r="G2288" s="71"/>
      <c r="H2288" s="130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73"/>
      <c r="J2288" s="74"/>
      <c r="K2288" s="78"/>
    </row>
    <row r="2289" spans="1:11" s="131" customFormat="1" ht="41.25" customHeight="1" thickBot="1">
      <c r="A2289" s="68"/>
      <c r="B2289" s="77"/>
      <c r="C2289" s="76"/>
      <c r="D2289" s="69" t="e">
        <f>VLOOKUP($C2288:$C$4969,$C$27:$D$4969,2,0)</f>
        <v>#N/A</v>
      </c>
      <c r="E2289" s="79"/>
      <c r="F2289" s="70" t="e">
        <f>VLOOKUP($E2289:$E$4969,'PLANO DE APLICAÇÃO'!$A$4:$B$1013,2,0)</f>
        <v>#N/A</v>
      </c>
      <c r="G2289" s="71"/>
      <c r="H2289" s="130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73"/>
      <c r="J2289" s="74"/>
      <c r="K2289" s="78"/>
    </row>
    <row r="2290" spans="1:11" s="131" customFormat="1" ht="41.25" customHeight="1" thickBot="1">
      <c r="A2290" s="68"/>
      <c r="B2290" s="77"/>
      <c r="C2290" s="76"/>
      <c r="D2290" s="69" t="e">
        <f>VLOOKUP($C2289:$C$4969,$C$27:$D$4969,2,0)</f>
        <v>#N/A</v>
      </c>
      <c r="E2290" s="79"/>
      <c r="F2290" s="70" t="e">
        <f>VLOOKUP($E2290:$E$4969,'PLANO DE APLICAÇÃO'!$A$4:$B$1013,2,0)</f>
        <v>#N/A</v>
      </c>
      <c r="G2290" s="71"/>
      <c r="H2290" s="130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73"/>
      <c r="J2290" s="74"/>
      <c r="K2290" s="78"/>
    </row>
    <row r="2291" spans="1:11" s="131" customFormat="1" ht="41.25" customHeight="1" thickBot="1">
      <c r="A2291" s="68"/>
      <c r="B2291" s="77"/>
      <c r="C2291" s="76"/>
      <c r="D2291" s="69" t="e">
        <f>VLOOKUP($C2290:$C$4969,$C$27:$D$4969,2,0)</f>
        <v>#N/A</v>
      </c>
      <c r="E2291" s="79"/>
      <c r="F2291" s="70" t="e">
        <f>VLOOKUP($E2291:$E$4969,'PLANO DE APLICAÇÃO'!$A$4:$B$1013,2,0)</f>
        <v>#N/A</v>
      </c>
      <c r="G2291" s="71"/>
      <c r="H2291" s="130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73"/>
      <c r="J2291" s="74"/>
      <c r="K2291" s="78"/>
    </row>
    <row r="2292" spans="1:11" s="131" customFormat="1" ht="41.25" customHeight="1" thickBot="1">
      <c r="A2292" s="68"/>
      <c r="B2292" s="77"/>
      <c r="C2292" s="76"/>
      <c r="D2292" s="69" t="e">
        <f>VLOOKUP($C2291:$C$4969,$C$27:$D$4969,2,0)</f>
        <v>#N/A</v>
      </c>
      <c r="E2292" s="79"/>
      <c r="F2292" s="70" t="e">
        <f>VLOOKUP($E2292:$E$4969,'PLANO DE APLICAÇÃO'!$A$4:$B$1013,2,0)</f>
        <v>#N/A</v>
      </c>
      <c r="G2292" s="71"/>
      <c r="H2292" s="130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73"/>
      <c r="J2292" s="74"/>
      <c r="K2292" s="78"/>
    </row>
    <row r="2293" spans="1:11" s="131" customFormat="1" ht="41.25" customHeight="1" thickBot="1">
      <c r="A2293" s="68"/>
      <c r="B2293" s="77"/>
      <c r="C2293" s="76"/>
      <c r="D2293" s="69" t="e">
        <f>VLOOKUP($C2292:$C$4969,$C$27:$D$4969,2,0)</f>
        <v>#N/A</v>
      </c>
      <c r="E2293" s="79"/>
      <c r="F2293" s="70" t="e">
        <f>VLOOKUP($E2293:$E$4969,'PLANO DE APLICAÇÃO'!$A$4:$B$1013,2,0)</f>
        <v>#N/A</v>
      </c>
      <c r="G2293" s="71"/>
      <c r="H2293" s="130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73"/>
      <c r="J2293" s="74"/>
      <c r="K2293" s="78"/>
    </row>
    <row r="2294" spans="1:11" s="131" customFormat="1" ht="41.25" customHeight="1" thickBot="1">
      <c r="A2294" s="68"/>
      <c r="B2294" s="77"/>
      <c r="C2294" s="76"/>
      <c r="D2294" s="69" t="e">
        <f>VLOOKUP($C2293:$C$4969,$C$27:$D$4969,2,0)</f>
        <v>#N/A</v>
      </c>
      <c r="E2294" s="79"/>
      <c r="F2294" s="70" t="e">
        <f>VLOOKUP($E2294:$E$4969,'PLANO DE APLICAÇÃO'!$A$4:$B$1013,2,0)</f>
        <v>#N/A</v>
      </c>
      <c r="G2294" s="71"/>
      <c r="H2294" s="130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73"/>
      <c r="J2294" s="74"/>
      <c r="K2294" s="78"/>
    </row>
    <row r="2295" spans="1:11" s="131" customFormat="1" ht="41.25" customHeight="1" thickBot="1">
      <c r="A2295" s="68"/>
      <c r="B2295" s="77"/>
      <c r="C2295" s="76"/>
      <c r="D2295" s="69" t="e">
        <f>VLOOKUP($C2294:$C$4969,$C$27:$D$4969,2,0)</f>
        <v>#N/A</v>
      </c>
      <c r="E2295" s="79"/>
      <c r="F2295" s="70" t="e">
        <f>VLOOKUP($E2295:$E$4969,'PLANO DE APLICAÇÃO'!$A$4:$B$1013,2,0)</f>
        <v>#N/A</v>
      </c>
      <c r="G2295" s="71"/>
      <c r="H2295" s="130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73"/>
      <c r="J2295" s="74"/>
      <c r="K2295" s="78"/>
    </row>
    <row r="2296" spans="1:11" s="131" customFormat="1" ht="41.25" customHeight="1" thickBot="1">
      <c r="A2296" s="68"/>
      <c r="B2296" s="77"/>
      <c r="C2296" s="76"/>
      <c r="D2296" s="69" t="e">
        <f>VLOOKUP($C2295:$C$4969,$C$27:$D$4969,2,0)</f>
        <v>#N/A</v>
      </c>
      <c r="E2296" s="79"/>
      <c r="F2296" s="70" t="e">
        <f>VLOOKUP($E2296:$E$4969,'PLANO DE APLICAÇÃO'!$A$4:$B$1013,2,0)</f>
        <v>#N/A</v>
      </c>
      <c r="G2296" s="71"/>
      <c r="H2296" s="130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73"/>
      <c r="J2296" s="74"/>
      <c r="K2296" s="78"/>
    </row>
    <row r="2297" spans="1:11" s="131" customFormat="1" ht="41.25" customHeight="1" thickBot="1">
      <c r="A2297" s="68"/>
      <c r="B2297" s="77"/>
      <c r="C2297" s="76"/>
      <c r="D2297" s="69" t="e">
        <f>VLOOKUP($C2296:$C$4969,$C$27:$D$4969,2,0)</f>
        <v>#N/A</v>
      </c>
      <c r="E2297" s="79"/>
      <c r="F2297" s="70" t="e">
        <f>VLOOKUP($E2297:$E$4969,'PLANO DE APLICAÇÃO'!$A$4:$B$1013,2,0)</f>
        <v>#N/A</v>
      </c>
      <c r="G2297" s="71"/>
      <c r="H2297" s="130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73"/>
      <c r="J2297" s="74"/>
      <c r="K2297" s="78"/>
    </row>
    <row r="2298" spans="1:11" s="131" customFormat="1" ht="41.25" customHeight="1" thickBot="1">
      <c r="A2298" s="68"/>
      <c r="B2298" s="77"/>
      <c r="C2298" s="76"/>
      <c r="D2298" s="69" t="e">
        <f>VLOOKUP($C2297:$C$4969,$C$27:$D$4969,2,0)</f>
        <v>#N/A</v>
      </c>
      <c r="E2298" s="79"/>
      <c r="F2298" s="70" t="e">
        <f>VLOOKUP($E2298:$E$4969,'PLANO DE APLICAÇÃO'!$A$4:$B$1013,2,0)</f>
        <v>#N/A</v>
      </c>
      <c r="G2298" s="71"/>
      <c r="H2298" s="130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73"/>
      <c r="J2298" s="74"/>
      <c r="K2298" s="78"/>
    </row>
    <row r="2299" spans="1:11" s="131" customFormat="1" ht="41.25" customHeight="1" thickBot="1">
      <c r="A2299" s="68"/>
      <c r="B2299" s="77"/>
      <c r="C2299" s="76"/>
      <c r="D2299" s="69" t="e">
        <f>VLOOKUP($C2298:$C$4969,$C$27:$D$4969,2,0)</f>
        <v>#N/A</v>
      </c>
      <c r="E2299" s="79"/>
      <c r="F2299" s="70" t="e">
        <f>VLOOKUP($E2299:$E$4969,'PLANO DE APLICAÇÃO'!$A$4:$B$1013,2,0)</f>
        <v>#N/A</v>
      </c>
      <c r="G2299" s="71"/>
      <c r="H2299" s="130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73"/>
      <c r="J2299" s="74"/>
      <c r="K2299" s="78"/>
    </row>
    <row r="2300" spans="1:11" s="131" customFormat="1" ht="41.25" customHeight="1" thickBot="1">
      <c r="A2300" s="68"/>
      <c r="B2300" s="77"/>
      <c r="C2300" s="76"/>
      <c r="D2300" s="69" t="e">
        <f>VLOOKUP($C2299:$C$4969,$C$27:$D$4969,2,0)</f>
        <v>#N/A</v>
      </c>
      <c r="E2300" s="79"/>
      <c r="F2300" s="70" t="e">
        <f>VLOOKUP($E2300:$E$4969,'PLANO DE APLICAÇÃO'!$A$4:$B$1013,2,0)</f>
        <v>#N/A</v>
      </c>
      <c r="G2300" s="71"/>
      <c r="H2300" s="130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73"/>
      <c r="J2300" s="74"/>
      <c r="K2300" s="78"/>
    </row>
    <row r="2301" spans="1:11" s="131" customFormat="1" ht="41.25" customHeight="1" thickBot="1">
      <c r="A2301" s="68"/>
      <c r="B2301" s="77"/>
      <c r="C2301" s="76"/>
      <c r="D2301" s="69" t="e">
        <f>VLOOKUP($C2300:$C$4969,$C$27:$D$4969,2,0)</f>
        <v>#N/A</v>
      </c>
      <c r="E2301" s="79"/>
      <c r="F2301" s="70" t="e">
        <f>VLOOKUP($E2301:$E$4969,'PLANO DE APLICAÇÃO'!$A$4:$B$1013,2,0)</f>
        <v>#N/A</v>
      </c>
      <c r="G2301" s="71"/>
      <c r="H2301" s="130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73"/>
      <c r="J2301" s="74"/>
      <c r="K2301" s="78"/>
    </row>
    <row r="2302" spans="1:11" s="131" customFormat="1" ht="41.25" customHeight="1" thickBot="1">
      <c r="A2302" s="68"/>
      <c r="B2302" s="77"/>
      <c r="C2302" s="76"/>
      <c r="D2302" s="69" t="e">
        <f>VLOOKUP($C2301:$C$4969,$C$27:$D$4969,2,0)</f>
        <v>#N/A</v>
      </c>
      <c r="E2302" s="79"/>
      <c r="F2302" s="70" t="e">
        <f>VLOOKUP($E2302:$E$4969,'PLANO DE APLICAÇÃO'!$A$4:$B$1013,2,0)</f>
        <v>#N/A</v>
      </c>
      <c r="G2302" s="71"/>
      <c r="H2302" s="130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73"/>
      <c r="J2302" s="74"/>
      <c r="K2302" s="78"/>
    </row>
    <row r="2303" spans="1:11" s="131" customFormat="1" ht="41.25" customHeight="1" thickBot="1">
      <c r="A2303" s="68"/>
      <c r="B2303" s="77"/>
      <c r="C2303" s="76"/>
      <c r="D2303" s="69" t="e">
        <f>VLOOKUP($C2302:$C$4969,$C$27:$D$4969,2,0)</f>
        <v>#N/A</v>
      </c>
      <c r="E2303" s="79"/>
      <c r="F2303" s="70" t="e">
        <f>VLOOKUP($E2303:$E$4969,'PLANO DE APLICAÇÃO'!$A$4:$B$1013,2,0)</f>
        <v>#N/A</v>
      </c>
      <c r="G2303" s="71"/>
      <c r="H2303" s="130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73"/>
      <c r="J2303" s="74"/>
      <c r="K2303" s="78"/>
    </row>
    <row r="2304" spans="1:11" s="131" customFormat="1" ht="41.25" customHeight="1" thickBot="1">
      <c r="A2304" s="68"/>
      <c r="B2304" s="77"/>
      <c r="C2304" s="76"/>
      <c r="D2304" s="69" t="e">
        <f>VLOOKUP($C2303:$C$4969,$C$27:$D$4969,2,0)</f>
        <v>#N/A</v>
      </c>
      <c r="E2304" s="79"/>
      <c r="F2304" s="70" t="e">
        <f>VLOOKUP($E2304:$E$4969,'PLANO DE APLICAÇÃO'!$A$4:$B$1013,2,0)</f>
        <v>#N/A</v>
      </c>
      <c r="G2304" s="71"/>
      <c r="H2304" s="130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73"/>
      <c r="J2304" s="74"/>
      <c r="K2304" s="78"/>
    </row>
    <row r="2305" spans="1:11" s="131" customFormat="1" ht="41.25" customHeight="1" thickBot="1">
      <c r="A2305" s="68"/>
      <c r="B2305" s="77"/>
      <c r="C2305" s="76"/>
      <c r="D2305" s="69" t="e">
        <f>VLOOKUP($C2304:$C$4969,$C$27:$D$4969,2,0)</f>
        <v>#N/A</v>
      </c>
      <c r="E2305" s="79"/>
      <c r="F2305" s="70" t="e">
        <f>VLOOKUP($E2305:$E$4969,'PLANO DE APLICAÇÃO'!$A$4:$B$1013,2,0)</f>
        <v>#N/A</v>
      </c>
      <c r="G2305" s="71"/>
      <c r="H2305" s="130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73"/>
      <c r="J2305" s="74"/>
      <c r="K2305" s="78"/>
    </row>
    <row r="2306" spans="1:11" s="131" customFormat="1" ht="41.25" customHeight="1" thickBot="1">
      <c r="A2306" s="68"/>
      <c r="B2306" s="77"/>
      <c r="C2306" s="76"/>
      <c r="D2306" s="69" t="e">
        <f>VLOOKUP($C2305:$C$4969,$C$27:$D$4969,2,0)</f>
        <v>#N/A</v>
      </c>
      <c r="E2306" s="79"/>
      <c r="F2306" s="70" t="e">
        <f>VLOOKUP($E2306:$E$4969,'PLANO DE APLICAÇÃO'!$A$4:$B$1013,2,0)</f>
        <v>#N/A</v>
      </c>
      <c r="G2306" s="71"/>
      <c r="H2306" s="130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73"/>
      <c r="J2306" s="74"/>
      <c r="K2306" s="78"/>
    </row>
    <row r="2307" spans="1:11" s="131" customFormat="1" ht="41.25" customHeight="1" thickBot="1">
      <c r="A2307" s="68"/>
      <c r="B2307" s="77"/>
      <c r="C2307" s="76"/>
      <c r="D2307" s="69" t="e">
        <f>VLOOKUP($C2306:$C$4969,$C$27:$D$4969,2,0)</f>
        <v>#N/A</v>
      </c>
      <c r="E2307" s="79"/>
      <c r="F2307" s="70" t="e">
        <f>VLOOKUP($E2307:$E$4969,'PLANO DE APLICAÇÃO'!$A$4:$B$1013,2,0)</f>
        <v>#N/A</v>
      </c>
      <c r="G2307" s="71"/>
      <c r="H2307" s="130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73"/>
      <c r="J2307" s="74"/>
      <c r="K2307" s="78"/>
    </row>
    <row r="2308" spans="1:11" s="131" customFormat="1" ht="41.25" customHeight="1" thickBot="1">
      <c r="A2308" s="68"/>
      <c r="B2308" s="77"/>
      <c r="C2308" s="76"/>
      <c r="D2308" s="69" t="e">
        <f>VLOOKUP($C2307:$C$4969,$C$27:$D$4969,2,0)</f>
        <v>#N/A</v>
      </c>
      <c r="E2308" s="79"/>
      <c r="F2308" s="70" t="e">
        <f>VLOOKUP($E2308:$E$4969,'PLANO DE APLICAÇÃO'!$A$4:$B$1013,2,0)</f>
        <v>#N/A</v>
      </c>
      <c r="G2308" s="71"/>
      <c r="H2308" s="130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73"/>
      <c r="J2308" s="74"/>
      <c r="K2308" s="78"/>
    </row>
    <row r="2309" spans="1:11" s="131" customFormat="1" ht="41.25" customHeight="1" thickBot="1">
      <c r="A2309" s="68"/>
      <c r="B2309" s="77"/>
      <c r="C2309" s="76"/>
      <c r="D2309" s="69" t="e">
        <f>VLOOKUP($C2308:$C$4969,$C$27:$D$4969,2,0)</f>
        <v>#N/A</v>
      </c>
      <c r="E2309" s="79"/>
      <c r="F2309" s="70" t="e">
        <f>VLOOKUP($E2309:$E$4969,'PLANO DE APLICAÇÃO'!$A$4:$B$1013,2,0)</f>
        <v>#N/A</v>
      </c>
      <c r="G2309" s="71"/>
      <c r="H2309" s="130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73"/>
      <c r="J2309" s="74"/>
      <c r="K2309" s="78"/>
    </row>
    <row r="2310" spans="1:11" s="131" customFormat="1" ht="41.25" customHeight="1" thickBot="1">
      <c r="A2310" s="68"/>
      <c r="B2310" s="77"/>
      <c r="C2310" s="76"/>
      <c r="D2310" s="69" t="e">
        <f>VLOOKUP($C2309:$C$4969,$C$27:$D$4969,2,0)</f>
        <v>#N/A</v>
      </c>
      <c r="E2310" s="79"/>
      <c r="F2310" s="70" t="e">
        <f>VLOOKUP($E2310:$E$4969,'PLANO DE APLICAÇÃO'!$A$4:$B$1013,2,0)</f>
        <v>#N/A</v>
      </c>
      <c r="G2310" s="71"/>
      <c r="H2310" s="130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73"/>
      <c r="J2310" s="74"/>
      <c r="K2310" s="78"/>
    </row>
    <row r="2311" spans="1:11" s="131" customFormat="1" ht="41.25" customHeight="1" thickBot="1">
      <c r="A2311" s="68"/>
      <c r="B2311" s="77"/>
      <c r="C2311" s="76"/>
      <c r="D2311" s="69" t="e">
        <f>VLOOKUP($C2310:$C$4969,$C$27:$D$4969,2,0)</f>
        <v>#N/A</v>
      </c>
      <c r="E2311" s="79"/>
      <c r="F2311" s="70" t="e">
        <f>VLOOKUP($E2311:$E$4969,'PLANO DE APLICAÇÃO'!$A$4:$B$1013,2,0)</f>
        <v>#N/A</v>
      </c>
      <c r="G2311" s="71"/>
      <c r="H2311" s="130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73"/>
      <c r="J2311" s="74"/>
      <c r="K2311" s="78"/>
    </row>
    <row r="2312" spans="1:11" s="131" customFormat="1" ht="41.25" customHeight="1" thickBot="1">
      <c r="A2312" s="68"/>
      <c r="B2312" s="77"/>
      <c r="C2312" s="76"/>
      <c r="D2312" s="69" t="e">
        <f>VLOOKUP($C2311:$C$4969,$C$27:$D$4969,2,0)</f>
        <v>#N/A</v>
      </c>
      <c r="E2312" s="79"/>
      <c r="F2312" s="70" t="e">
        <f>VLOOKUP($E2312:$E$4969,'PLANO DE APLICAÇÃO'!$A$4:$B$1013,2,0)</f>
        <v>#N/A</v>
      </c>
      <c r="G2312" s="71"/>
      <c r="H2312" s="130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73"/>
      <c r="J2312" s="74"/>
      <c r="K2312" s="78"/>
    </row>
    <row r="2313" spans="1:11" s="131" customFormat="1" ht="41.25" customHeight="1" thickBot="1">
      <c r="A2313" s="68"/>
      <c r="B2313" s="77"/>
      <c r="C2313" s="76"/>
      <c r="D2313" s="69" t="e">
        <f>VLOOKUP($C2312:$C$4969,$C$27:$D$4969,2,0)</f>
        <v>#N/A</v>
      </c>
      <c r="E2313" s="79"/>
      <c r="F2313" s="70" t="e">
        <f>VLOOKUP($E2313:$E$4969,'PLANO DE APLICAÇÃO'!$A$4:$B$1013,2,0)</f>
        <v>#N/A</v>
      </c>
      <c r="G2313" s="71"/>
      <c r="H2313" s="130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73"/>
      <c r="J2313" s="74"/>
      <c r="K2313" s="78"/>
    </row>
    <row r="2314" spans="1:11" s="131" customFormat="1" ht="41.25" customHeight="1" thickBot="1">
      <c r="A2314" s="68"/>
      <c r="B2314" s="77"/>
      <c r="C2314" s="76"/>
      <c r="D2314" s="69" t="e">
        <f>VLOOKUP($C2313:$C$4969,$C$27:$D$4969,2,0)</f>
        <v>#N/A</v>
      </c>
      <c r="E2314" s="79"/>
      <c r="F2314" s="70" t="e">
        <f>VLOOKUP($E2314:$E$4969,'PLANO DE APLICAÇÃO'!$A$4:$B$1013,2,0)</f>
        <v>#N/A</v>
      </c>
      <c r="G2314" s="71"/>
      <c r="H2314" s="130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73"/>
      <c r="J2314" s="74"/>
      <c r="K2314" s="78"/>
    </row>
    <row r="2315" spans="1:11" s="131" customFormat="1" ht="41.25" customHeight="1" thickBot="1">
      <c r="A2315" s="68"/>
      <c r="B2315" s="77"/>
      <c r="C2315" s="76"/>
      <c r="D2315" s="69" t="e">
        <f>VLOOKUP($C2314:$C$4969,$C$27:$D$4969,2,0)</f>
        <v>#N/A</v>
      </c>
      <c r="E2315" s="79"/>
      <c r="F2315" s="70" t="e">
        <f>VLOOKUP($E2315:$E$4969,'PLANO DE APLICAÇÃO'!$A$4:$B$1013,2,0)</f>
        <v>#N/A</v>
      </c>
      <c r="G2315" s="71"/>
      <c r="H2315" s="130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73"/>
      <c r="J2315" s="74"/>
      <c r="K2315" s="78"/>
    </row>
    <row r="2316" spans="1:11" s="131" customFormat="1" ht="41.25" customHeight="1" thickBot="1">
      <c r="A2316" s="68"/>
      <c r="B2316" s="77"/>
      <c r="C2316" s="76"/>
      <c r="D2316" s="69" t="e">
        <f>VLOOKUP($C2315:$C$4969,$C$27:$D$4969,2,0)</f>
        <v>#N/A</v>
      </c>
      <c r="E2316" s="79"/>
      <c r="F2316" s="70" t="e">
        <f>VLOOKUP($E2316:$E$4969,'PLANO DE APLICAÇÃO'!$A$4:$B$1013,2,0)</f>
        <v>#N/A</v>
      </c>
      <c r="G2316" s="71"/>
      <c r="H2316" s="130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73"/>
      <c r="J2316" s="74"/>
      <c r="K2316" s="78"/>
    </row>
    <row r="2317" spans="1:11" s="131" customFormat="1" ht="41.25" customHeight="1" thickBot="1">
      <c r="A2317" s="68"/>
      <c r="B2317" s="77"/>
      <c r="C2317" s="76"/>
      <c r="D2317" s="69" t="e">
        <f>VLOOKUP($C2316:$C$4969,$C$27:$D$4969,2,0)</f>
        <v>#N/A</v>
      </c>
      <c r="E2317" s="79"/>
      <c r="F2317" s="70" t="e">
        <f>VLOOKUP($E2317:$E$4969,'PLANO DE APLICAÇÃO'!$A$4:$B$1013,2,0)</f>
        <v>#N/A</v>
      </c>
      <c r="G2317" s="71"/>
      <c r="H2317" s="130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73"/>
      <c r="J2317" s="74"/>
      <c r="K2317" s="78"/>
    </row>
    <row r="2318" spans="1:11" s="131" customFormat="1" ht="41.25" customHeight="1" thickBot="1">
      <c r="A2318" s="68"/>
      <c r="B2318" s="77"/>
      <c r="C2318" s="76"/>
      <c r="D2318" s="69" t="e">
        <f>VLOOKUP($C2317:$C$4969,$C$27:$D$4969,2,0)</f>
        <v>#N/A</v>
      </c>
      <c r="E2318" s="79"/>
      <c r="F2318" s="70" t="e">
        <f>VLOOKUP($E2318:$E$4969,'PLANO DE APLICAÇÃO'!$A$4:$B$1013,2,0)</f>
        <v>#N/A</v>
      </c>
      <c r="G2318" s="71"/>
      <c r="H2318" s="130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73"/>
      <c r="J2318" s="74"/>
      <c r="K2318" s="78"/>
    </row>
    <row r="2319" spans="1:11" s="131" customFormat="1" ht="41.25" customHeight="1" thickBot="1">
      <c r="A2319" s="68"/>
      <c r="B2319" s="77"/>
      <c r="C2319" s="76"/>
      <c r="D2319" s="69" t="e">
        <f>VLOOKUP($C2318:$C$4969,$C$27:$D$4969,2,0)</f>
        <v>#N/A</v>
      </c>
      <c r="E2319" s="79"/>
      <c r="F2319" s="70" t="e">
        <f>VLOOKUP($E2319:$E$4969,'PLANO DE APLICAÇÃO'!$A$4:$B$1013,2,0)</f>
        <v>#N/A</v>
      </c>
      <c r="G2319" s="71"/>
      <c r="H2319" s="130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73"/>
      <c r="J2319" s="74"/>
      <c r="K2319" s="78"/>
    </row>
    <row r="2320" spans="1:11" s="131" customFormat="1" ht="41.25" customHeight="1" thickBot="1">
      <c r="A2320" s="68"/>
      <c r="B2320" s="77"/>
      <c r="C2320" s="76"/>
      <c r="D2320" s="69" t="e">
        <f>VLOOKUP($C2319:$C$4969,$C$27:$D$4969,2,0)</f>
        <v>#N/A</v>
      </c>
      <c r="E2320" s="79"/>
      <c r="F2320" s="70" t="e">
        <f>VLOOKUP($E2320:$E$4969,'PLANO DE APLICAÇÃO'!$A$4:$B$1013,2,0)</f>
        <v>#N/A</v>
      </c>
      <c r="G2320" s="71"/>
      <c r="H2320" s="130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73"/>
      <c r="J2320" s="74"/>
      <c r="K2320" s="78"/>
    </row>
    <row r="2321" spans="1:11" s="131" customFormat="1" ht="41.25" customHeight="1" thickBot="1">
      <c r="A2321" s="68"/>
      <c r="B2321" s="77"/>
      <c r="C2321" s="76"/>
      <c r="D2321" s="69" t="e">
        <f>VLOOKUP($C2320:$C$4969,$C$27:$D$4969,2,0)</f>
        <v>#N/A</v>
      </c>
      <c r="E2321" s="79"/>
      <c r="F2321" s="70" t="e">
        <f>VLOOKUP($E2321:$E$4969,'PLANO DE APLICAÇÃO'!$A$4:$B$1013,2,0)</f>
        <v>#N/A</v>
      </c>
      <c r="G2321" s="71"/>
      <c r="H2321" s="130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73"/>
      <c r="J2321" s="74"/>
      <c r="K2321" s="78"/>
    </row>
    <row r="2322" spans="1:11" s="131" customFormat="1" ht="41.25" customHeight="1" thickBot="1">
      <c r="A2322" s="68"/>
      <c r="B2322" s="77"/>
      <c r="C2322" s="76"/>
      <c r="D2322" s="69" t="e">
        <f>VLOOKUP($C2321:$C$4969,$C$27:$D$4969,2,0)</f>
        <v>#N/A</v>
      </c>
      <c r="E2322" s="79"/>
      <c r="F2322" s="70" t="e">
        <f>VLOOKUP($E2322:$E$4969,'PLANO DE APLICAÇÃO'!$A$4:$B$1013,2,0)</f>
        <v>#N/A</v>
      </c>
      <c r="G2322" s="71"/>
      <c r="H2322" s="130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73"/>
      <c r="J2322" s="74"/>
      <c r="K2322" s="78"/>
    </row>
    <row r="2323" spans="1:11" s="131" customFormat="1" ht="41.25" customHeight="1" thickBot="1">
      <c r="A2323" s="68"/>
      <c r="B2323" s="77"/>
      <c r="C2323" s="76"/>
      <c r="D2323" s="69" t="e">
        <f>VLOOKUP($C2322:$C$4969,$C$27:$D$4969,2,0)</f>
        <v>#N/A</v>
      </c>
      <c r="E2323" s="79"/>
      <c r="F2323" s="70" t="e">
        <f>VLOOKUP($E2323:$E$4969,'PLANO DE APLICAÇÃO'!$A$4:$B$1013,2,0)</f>
        <v>#N/A</v>
      </c>
      <c r="G2323" s="71"/>
      <c r="H2323" s="130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73"/>
      <c r="J2323" s="74"/>
      <c r="K2323" s="78"/>
    </row>
    <row r="2324" spans="1:11" s="131" customFormat="1" ht="41.25" customHeight="1" thickBot="1">
      <c r="A2324" s="68"/>
      <c r="B2324" s="77"/>
      <c r="C2324" s="76"/>
      <c r="D2324" s="69" t="e">
        <f>VLOOKUP($C2323:$C$4969,$C$27:$D$4969,2,0)</f>
        <v>#N/A</v>
      </c>
      <c r="E2324" s="79"/>
      <c r="F2324" s="70" t="e">
        <f>VLOOKUP($E2324:$E$4969,'PLANO DE APLICAÇÃO'!$A$4:$B$1013,2,0)</f>
        <v>#N/A</v>
      </c>
      <c r="G2324" s="71"/>
      <c r="H2324" s="130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73"/>
      <c r="J2324" s="74"/>
      <c r="K2324" s="78"/>
    </row>
    <row r="2325" spans="1:11" s="131" customFormat="1" ht="41.25" customHeight="1" thickBot="1">
      <c r="A2325" s="68"/>
      <c r="B2325" s="77"/>
      <c r="C2325" s="76"/>
      <c r="D2325" s="69" t="e">
        <f>VLOOKUP($C2324:$C$4969,$C$27:$D$4969,2,0)</f>
        <v>#N/A</v>
      </c>
      <c r="E2325" s="79"/>
      <c r="F2325" s="70" t="e">
        <f>VLOOKUP($E2325:$E$4969,'PLANO DE APLICAÇÃO'!$A$4:$B$1013,2,0)</f>
        <v>#N/A</v>
      </c>
      <c r="G2325" s="71"/>
      <c r="H2325" s="130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73"/>
      <c r="J2325" s="74"/>
      <c r="K2325" s="78"/>
    </row>
    <row r="2326" spans="1:11" s="131" customFormat="1" ht="41.25" customHeight="1" thickBot="1">
      <c r="A2326" s="68"/>
      <c r="B2326" s="77"/>
      <c r="C2326" s="76"/>
      <c r="D2326" s="69" t="e">
        <f>VLOOKUP($C2325:$C$4969,$C$27:$D$4969,2,0)</f>
        <v>#N/A</v>
      </c>
      <c r="E2326" s="79"/>
      <c r="F2326" s="70" t="e">
        <f>VLOOKUP($E2326:$E$4969,'PLANO DE APLICAÇÃO'!$A$4:$B$1013,2,0)</f>
        <v>#N/A</v>
      </c>
      <c r="G2326" s="71"/>
      <c r="H2326" s="130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73"/>
      <c r="J2326" s="74"/>
      <c r="K2326" s="78"/>
    </row>
    <row r="2327" spans="1:11" s="131" customFormat="1" ht="41.25" customHeight="1" thickBot="1">
      <c r="A2327" s="68"/>
      <c r="B2327" s="77"/>
      <c r="C2327" s="76"/>
      <c r="D2327" s="69" t="e">
        <f>VLOOKUP($C2326:$C$4969,$C$27:$D$4969,2,0)</f>
        <v>#N/A</v>
      </c>
      <c r="E2327" s="79"/>
      <c r="F2327" s="70" t="e">
        <f>VLOOKUP($E2327:$E$4969,'PLANO DE APLICAÇÃO'!$A$4:$B$1013,2,0)</f>
        <v>#N/A</v>
      </c>
      <c r="G2327" s="71"/>
      <c r="H2327" s="130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73"/>
      <c r="J2327" s="74"/>
      <c r="K2327" s="78"/>
    </row>
    <row r="2328" spans="1:11" s="131" customFormat="1" ht="41.25" customHeight="1" thickBot="1">
      <c r="A2328" s="68"/>
      <c r="B2328" s="77"/>
      <c r="C2328" s="76"/>
      <c r="D2328" s="69" t="e">
        <f>VLOOKUP($C2327:$C$4969,$C$27:$D$4969,2,0)</f>
        <v>#N/A</v>
      </c>
      <c r="E2328" s="79"/>
      <c r="F2328" s="70" t="e">
        <f>VLOOKUP($E2328:$E$4969,'PLANO DE APLICAÇÃO'!$A$4:$B$1013,2,0)</f>
        <v>#N/A</v>
      </c>
      <c r="G2328" s="71"/>
      <c r="H2328" s="130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73"/>
      <c r="J2328" s="74"/>
      <c r="K2328" s="78"/>
    </row>
    <row r="2329" spans="1:11" s="131" customFormat="1" ht="41.25" customHeight="1" thickBot="1">
      <c r="A2329" s="68"/>
      <c r="B2329" s="77"/>
      <c r="C2329" s="76"/>
      <c r="D2329" s="69" t="e">
        <f>VLOOKUP($C2328:$C$4969,$C$27:$D$4969,2,0)</f>
        <v>#N/A</v>
      </c>
      <c r="E2329" s="79"/>
      <c r="F2329" s="70" t="e">
        <f>VLOOKUP($E2329:$E$4969,'PLANO DE APLICAÇÃO'!$A$4:$B$1013,2,0)</f>
        <v>#N/A</v>
      </c>
      <c r="G2329" s="71"/>
      <c r="H2329" s="130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73"/>
      <c r="J2329" s="74"/>
      <c r="K2329" s="78"/>
    </row>
    <row r="2330" spans="1:11" s="131" customFormat="1" ht="41.25" customHeight="1" thickBot="1">
      <c r="A2330" s="68"/>
      <c r="B2330" s="77"/>
      <c r="C2330" s="76"/>
      <c r="D2330" s="69" t="e">
        <f>VLOOKUP($C2329:$C$4969,$C$27:$D$4969,2,0)</f>
        <v>#N/A</v>
      </c>
      <c r="E2330" s="79"/>
      <c r="F2330" s="70" t="e">
        <f>VLOOKUP($E2330:$E$4969,'PLANO DE APLICAÇÃO'!$A$4:$B$1013,2,0)</f>
        <v>#N/A</v>
      </c>
      <c r="G2330" s="71"/>
      <c r="H2330" s="130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73"/>
      <c r="J2330" s="74"/>
      <c r="K2330" s="78"/>
    </row>
    <row r="2331" spans="1:11" s="131" customFormat="1" ht="41.25" customHeight="1" thickBot="1">
      <c r="A2331" s="68"/>
      <c r="B2331" s="77"/>
      <c r="C2331" s="76"/>
      <c r="D2331" s="69" t="e">
        <f>VLOOKUP($C2330:$C$4969,$C$27:$D$4969,2,0)</f>
        <v>#N/A</v>
      </c>
      <c r="E2331" s="79"/>
      <c r="F2331" s="70" t="e">
        <f>VLOOKUP($E2331:$E$4969,'PLANO DE APLICAÇÃO'!$A$4:$B$1013,2,0)</f>
        <v>#N/A</v>
      </c>
      <c r="G2331" s="71"/>
      <c r="H2331" s="130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73"/>
      <c r="J2331" s="74"/>
      <c r="K2331" s="78"/>
    </row>
    <row r="2332" spans="1:11" s="131" customFormat="1" ht="41.25" customHeight="1" thickBot="1">
      <c r="A2332" s="68"/>
      <c r="B2332" s="77"/>
      <c r="C2332" s="76"/>
      <c r="D2332" s="69" t="e">
        <f>VLOOKUP($C2331:$C$4969,$C$27:$D$4969,2,0)</f>
        <v>#N/A</v>
      </c>
      <c r="E2332" s="79"/>
      <c r="F2332" s="70" t="e">
        <f>VLOOKUP($E2332:$E$4969,'PLANO DE APLICAÇÃO'!$A$4:$B$1013,2,0)</f>
        <v>#N/A</v>
      </c>
      <c r="G2332" s="71"/>
      <c r="H2332" s="130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73"/>
      <c r="J2332" s="74"/>
      <c r="K2332" s="78"/>
    </row>
    <row r="2333" spans="1:11" s="131" customFormat="1" ht="41.25" customHeight="1" thickBot="1">
      <c r="A2333" s="68"/>
      <c r="B2333" s="77"/>
      <c r="C2333" s="76"/>
      <c r="D2333" s="69" t="e">
        <f>VLOOKUP($C2332:$C$4969,$C$27:$D$4969,2,0)</f>
        <v>#N/A</v>
      </c>
      <c r="E2333" s="79"/>
      <c r="F2333" s="70" t="e">
        <f>VLOOKUP($E2333:$E$4969,'PLANO DE APLICAÇÃO'!$A$4:$B$1013,2,0)</f>
        <v>#N/A</v>
      </c>
      <c r="G2333" s="71"/>
      <c r="H2333" s="130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73"/>
      <c r="J2333" s="74"/>
      <c r="K2333" s="78"/>
    </row>
    <row r="2334" spans="1:11" s="131" customFormat="1" ht="41.25" customHeight="1" thickBot="1">
      <c r="A2334" s="68"/>
      <c r="B2334" s="77"/>
      <c r="C2334" s="76"/>
      <c r="D2334" s="69" t="e">
        <f>VLOOKUP($C2333:$C$4969,$C$27:$D$4969,2,0)</f>
        <v>#N/A</v>
      </c>
      <c r="E2334" s="79"/>
      <c r="F2334" s="70" t="e">
        <f>VLOOKUP($E2334:$E$4969,'PLANO DE APLICAÇÃO'!$A$4:$B$1013,2,0)</f>
        <v>#N/A</v>
      </c>
      <c r="G2334" s="71"/>
      <c r="H2334" s="130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73"/>
      <c r="J2334" s="74"/>
      <c r="K2334" s="78"/>
    </row>
    <row r="2335" spans="1:11" s="131" customFormat="1" ht="41.25" customHeight="1" thickBot="1">
      <c r="A2335" s="68"/>
      <c r="B2335" s="77"/>
      <c r="C2335" s="76"/>
      <c r="D2335" s="69" t="e">
        <f>VLOOKUP($C2334:$C$4969,$C$27:$D$4969,2,0)</f>
        <v>#N/A</v>
      </c>
      <c r="E2335" s="79"/>
      <c r="F2335" s="70" t="e">
        <f>VLOOKUP($E2335:$E$4969,'PLANO DE APLICAÇÃO'!$A$4:$B$1013,2,0)</f>
        <v>#N/A</v>
      </c>
      <c r="G2335" s="71"/>
      <c r="H2335" s="130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73"/>
      <c r="J2335" s="74"/>
      <c r="K2335" s="78"/>
    </row>
    <row r="2336" spans="1:11" s="131" customFormat="1" ht="41.25" customHeight="1" thickBot="1">
      <c r="A2336" s="68"/>
      <c r="B2336" s="77"/>
      <c r="C2336" s="76"/>
      <c r="D2336" s="69" t="e">
        <f>VLOOKUP($C2335:$C$4969,$C$27:$D$4969,2,0)</f>
        <v>#N/A</v>
      </c>
      <c r="E2336" s="79"/>
      <c r="F2336" s="70" t="e">
        <f>VLOOKUP($E2336:$E$4969,'PLANO DE APLICAÇÃO'!$A$4:$B$1013,2,0)</f>
        <v>#N/A</v>
      </c>
      <c r="G2336" s="71"/>
      <c r="H2336" s="130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73"/>
      <c r="J2336" s="74"/>
      <c r="K2336" s="78"/>
    </row>
    <row r="2337" spans="1:11" s="131" customFormat="1" ht="41.25" customHeight="1" thickBot="1">
      <c r="A2337" s="68"/>
      <c r="B2337" s="77"/>
      <c r="C2337" s="76"/>
      <c r="D2337" s="69" t="e">
        <f>VLOOKUP($C2336:$C$4969,$C$27:$D$4969,2,0)</f>
        <v>#N/A</v>
      </c>
      <c r="E2337" s="79"/>
      <c r="F2337" s="70" t="e">
        <f>VLOOKUP($E2337:$E$4969,'PLANO DE APLICAÇÃO'!$A$4:$B$1013,2,0)</f>
        <v>#N/A</v>
      </c>
      <c r="G2337" s="71"/>
      <c r="H2337" s="130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73"/>
      <c r="J2337" s="74"/>
      <c r="K2337" s="78"/>
    </row>
    <row r="2338" spans="1:11" s="131" customFormat="1" ht="41.25" customHeight="1" thickBot="1">
      <c r="A2338" s="68"/>
      <c r="B2338" s="77"/>
      <c r="C2338" s="76"/>
      <c r="D2338" s="69" t="e">
        <f>VLOOKUP($C2337:$C$4969,$C$27:$D$4969,2,0)</f>
        <v>#N/A</v>
      </c>
      <c r="E2338" s="79"/>
      <c r="F2338" s="70" t="e">
        <f>VLOOKUP($E2338:$E$4969,'PLANO DE APLICAÇÃO'!$A$4:$B$1013,2,0)</f>
        <v>#N/A</v>
      </c>
      <c r="G2338" s="71"/>
      <c r="H2338" s="130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73"/>
      <c r="J2338" s="74"/>
      <c r="K2338" s="78"/>
    </row>
    <row r="2339" spans="1:11" s="131" customFormat="1" ht="41.25" customHeight="1" thickBot="1">
      <c r="A2339" s="68"/>
      <c r="B2339" s="77"/>
      <c r="C2339" s="76"/>
      <c r="D2339" s="69" t="e">
        <f>VLOOKUP($C2338:$C$4969,$C$27:$D$4969,2,0)</f>
        <v>#N/A</v>
      </c>
      <c r="E2339" s="79"/>
      <c r="F2339" s="70" t="e">
        <f>VLOOKUP($E2339:$E$4969,'PLANO DE APLICAÇÃO'!$A$4:$B$1013,2,0)</f>
        <v>#N/A</v>
      </c>
      <c r="G2339" s="71"/>
      <c r="H2339" s="130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73"/>
      <c r="J2339" s="74"/>
      <c r="K2339" s="78"/>
    </row>
    <row r="2340" spans="1:11" s="131" customFormat="1" ht="41.25" customHeight="1" thickBot="1">
      <c r="A2340" s="68"/>
      <c r="B2340" s="77"/>
      <c r="C2340" s="76"/>
      <c r="D2340" s="69" t="e">
        <f>VLOOKUP($C2339:$C$4969,$C$27:$D$4969,2,0)</f>
        <v>#N/A</v>
      </c>
      <c r="E2340" s="79"/>
      <c r="F2340" s="70" t="e">
        <f>VLOOKUP($E2340:$E$4969,'PLANO DE APLICAÇÃO'!$A$4:$B$1013,2,0)</f>
        <v>#N/A</v>
      </c>
      <c r="G2340" s="71"/>
      <c r="H2340" s="130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73"/>
      <c r="J2340" s="74"/>
      <c r="K2340" s="78"/>
    </row>
    <row r="2341" spans="1:11" s="131" customFormat="1" ht="41.25" customHeight="1" thickBot="1">
      <c r="A2341" s="68"/>
      <c r="B2341" s="77"/>
      <c r="C2341" s="76"/>
      <c r="D2341" s="69" t="e">
        <f>VLOOKUP($C2340:$C$4969,$C$27:$D$4969,2,0)</f>
        <v>#N/A</v>
      </c>
      <c r="E2341" s="79"/>
      <c r="F2341" s="70" t="e">
        <f>VLOOKUP($E2341:$E$4969,'PLANO DE APLICAÇÃO'!$A$4:$B$1013,2,0)</f>
        <v>#N/A</v>
      </c>
      <c r="G2341" s="71"/>
      <c r="H2341" s="130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73"/>
      <c r="J2341" s="74"/>
      <c r="K2341" s="78"/>
    </row>
    <row r="2342" spans="1:11" s="131" customFormat="1" ht="41.25" customHeight="1" thickBot="1">
      <c r="A2342" s="68"/>
      <c r="B2342" s="77"/>
      <c r="C2342" s="76"/>
      <c r="D2342" s="69" t="e">
        <f>VLOOKUP($C2341:$C$4969,$C$27:$D$4969,2,0)</f>
        <v>#N/A</v>
      </c>
      <c r="E2342" s="79"/>
      <c r="F2342" s="70" t="e">
        <f>VLOOKUP($E2342:$E$4969,'PLANO DE APLICAÇÃO'!$A$4:$B$1013,2,0)</f>
        <v>#N/A</v>
      </c>
      <c r="G2342" s="71"/>
      <c r="H2342" s="130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73"/>
      <c r="J2342" s="74"/>
      <c r="K2342" s="78"/>
    </row>
    <row r="2343" spans="1:11" s="131" customFormat="1" ht="41.25" customHeight="1" thickBot="1">
      <c r="A2343" s="68"/>
      <c r="B2343" s="77"/>
      <c r="C2343" s="76"/>
      <c r="D2343" s="69" t="e">
        <f>VLOOKUP($C2342:$C$4969,$C$27:$D$4969,2,0)</f>
        <v>#N/A</v>
      </c>
      <c r="E2343" s="79"/>
      <c r="F2343" s="70" t="e">
        <f>VLOOKUP($E2343:$E$4969,'PLANO DE APLICAÇÃO'!$A$4:$B$1013,2,0)</f>
        <v>#N/A</v>
      </c>
      <c r="G2343" s="71"/>
      <c r="H2343" s="130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73"/>
      <c r="J2343" s="74"/>
      <c r="K2343" s="78"/>
    </row>
    <row r="2344" spans="1:11" s="131" customFormat="1" ht="41.25" customHeight="1" thickBot="1">
      <c r="A2344" s="68"/>
      <c r="B2344" s="77"/>
      <c r="C2344" s="76"/>
      <c r="D2344" s="69" t="e">
        <f>VLOOKUP($C2343:$C$4969,$C$27:$D$4969,2,0)</f>
        <v>#N/A</v>
      </c>
      <c r="E2344" s="79"/>
      <c r="F2344" s="70" t="e">
        <f>VLOOKUP($E2344:$E$4969,'PLANO DE APLICAÇÃO'!$A$4:$B$1013,2,0)</f>
        <v>#N/A</v>
      </c>
      <c r="G2344" s="71"/>
      <c r="H2344" s="130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73"/>
      <c r="J2344" s="74"/>
      <c r="K2344" s="78"/>
    </row>
    <row r="2345" spans="1:11" s="131" customFormat="1" ht="41.25" customHeight="1" thickBot="1">
      <c r="A2345" s="68"/>
      <c r="B2345" s="77"/>
      <c r="C2345" s="76"/>
      <c r="D2345" s="69" t="e">
        <f>VLOOKUP($C2344:$C$4969,$C$27:$D$4969,2,0)</f>
        <v>#N/A</v>
      </c>
      <c r="E2345" s="79"/>
      <c r="F2345" s="70" t="e">
        <f>VLOOKUP($E2345:$E$4969,'PLANO DE APLICAÇÃO'!$A$4:$B$1013,2,0)</f>
        <v>#N/A</v>
      </c>
      <c r="G2345" s="71"/>
      <c r="H2345" s="130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73"/>
      <c r="J2345" s="74"/>
      <c r="K2345" s="78"/>
    </row>
    <row r="2346" spans="1:11" s="131" customFormat="1" ht="41.25" customHeight="1" thickBot="1">
      <c r="A2346" s="68"/>
      <c r="B2346" s="77"/>
      <c r="C2346" s="76"/>
      <c r="D2346" s="69" t="e">
        <f>VLOOKUP($C2345:$C$4969,$C$27:$D$4969,2,0)</f>
        <v>#N/A</v>
      </c>
      <c r="E2346" s="79"/>
      <c r="F2346" s="70" t="e">
        <f>VLOOKUP($E2346:$E$4969,'PLANO DE APLICAÇÃO'!$A$4:$B$1013,2,0)</f>
        <v>#N/A</v>
      </c>
      <c r="G2346" s="71"/>
      <c r="H2346" s="130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73"/>
      <c r="J2346" s="74"/>
      <c r="K2346" s="78"/>
    </row>
    <row r="2347" spans="1:11" s="131" customFormat="1" ht="41.25" customHeight="1" thickBot="1">
      <c r="A2347" s="68"/>
      <c r="B2347" s="77"/>
      <c r="C2347" s="76"/>
      <c r="D2347" s="69" t="e">
        <f>VLOOKUP($C2346:$C$4969,$C$27:$D$4969,2,0)</f>
        <v>#N/A</v>
      </c>
      <c r="E2347" s="79"/>
      <c r="F2347" s="70" t="e">
        <f>VLOOKUP($E2347:$E$4969,'PLANO DE APLICAÇÃO'!$A$4:$B$1013,2,0)</f>
        <v>#N/A</v>
      </c>
      <c r="G2347" s="71"/>
      <c r="H2347" s="130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73"/>
      <c r="J2347" s="74"/>
      <c r="K2347" s="78"/>
    </row>
    <row r="2348" spans="1:11" s="131" customFormat="1" ht="41.25" customHeight="1" thickBot="1">
      <c r="A2348" s="68"/>
      <c r="B2348" s="77"/>
      <c r="C2348" s="76"/>
      <c r="D2348" s="69" t="e">
        <f>VLOOKUP($C2347:$C$4969,$C$27:$D$4969,2,0)</f>
        <v>#N/A</v>
      </c>
      <c r="E2348" s="79"/>
      <c r="F2348" s="70" t="e">
        <f>VLOOKUP($E2348:$E$4969,'PLANO DE APLICAÇÃO'!$A$4:$B$1013,2,0)</f>
        <v>#N/A</v>
      </c>
      <c r="G2348" s="71"/>
      <c r="H2348" s="130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73"/>
      <c r="J2348" s="74"/>
      <c r="K2348" s="78"/>
    </row>
    <row r="2349" spans="1:11" s="131" customFormat="1" ht="41.25" customHeight="1" thickBot="1">
      <c r="A2349" s="68"/>
      <c r="B2349" s="77"/>
      <c r="C2349" s="76"/>
      <c r="D2349" s="69" t="e">
        <f>VLOOKUP($C2348:$C$4969,$C$27:$D$4969,2,0)</f>
        <v>#N/A</v>
      </c>
      <c r="E2349" s="79"/>
      <c r="F2349" s="70" t="e">
        <f>VLOOKUP($E2349:$E$4969,'PLANO DE APLICAÇÃO'!$A$4:$B$1013,2,0)</f>
        <v>#N/A</v>
      </c>
      <c r="G2349" s="71"/>
      <c r="H2349" s="130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73"/>
      <c r="J2349" s="74"/>
      <c r="K2349" s="78"/>
    </row>
    <row r="2350" spans="1:11" s="131" customFormat="1" ht="41.25" customHeight="1" thickBot="1">
      <c r="A2350" s="68"/>
      <c r="B2350" s="77"/>
      <c r="C2350" s="76"/>
      <c r="D2350" s="69" t="e">
        <f>VLOOKUP($C2349:$C$4969,$C$27:$D$4969,2,0)</f>
        <v>#N/A</v>
      </c>
      <c r="E2350" s="79"/>
      <c r="F2350" s="70" t="e">
        <f>VLOOKUP($E2350:$E$4969,'PLANO DE APLICAÇÃO'!$A$4:$B$1013,2,0)</f>
        <v>#N/A</v>
      </c>
      <c r="G2350" s="71"/>
      <c r="H2350" s="130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73"/>
      <c r="J2350" s="74"/>
      <c r="K2350" s="78"/>
    </row>
    <row r="2351" spans="1:11" s="131" customFormat="1" ht="41.25" customHeight="1" thickBot="1">
      <c r="A2351" s="68"/>
      <c r="B2351" s="77"/>
      <c r="C2351" s="76"/>
      <c r="D2351" s="69" t="e">
        <f>VLOOKUP($C2350:$C$4969,$C$27:$D$4969,2,0)</f>
        <v>#N/A</v>
      </c>
      <c r="E2351" s="79"/>
      <c r="F2351" s="70" t="e">
        <f>VLOOKUP($E2351:$E$4969,'PLANO DE APLICAÇÃO'!$A$4:$B$1013,2,0)</f>
        <v>#N/A</v>
      </c>
      <c r="G2351" s="71"/>
      <c r="H2351" s="130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73"/>
      <c r="J2351" s="74"/>
      <c r="K2351" s="78"/>
    </row>
    <row r="2352" spans="1:11" s="131" customFormat="1" ht="41.25" customHeight="1" thickBot="1">
      <c r="A2352" s="68"/>
      <c r="B2352" s="77"/>
      <c r="C2352" s="76"/>
      <c r="D2352" s="69" t="e">
        <f>VLOOKUP($C2351:$C$4969,$C$27:$D$4969,2,0)</f>
        <v>#N/A</v>
      </c>
      <c r="E2352" s="79"/>
      <c r="F2352" s="70" t="e">
        <f>VLOOKUP($E2352:$E$4969,'PLANO DE APLICAÇÃO'!$A$4:$B$1013,2,0)</f>
        <v>#N/A</v>
      </c>
      <c r="G2352" s="71"/>
      <c r="H2352" s="130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73"/>
      <c r="J2352" s="74"/>
      <c r="K2352" s="78"/>
    </row>
    <row r="2353" spans="1:11" s="131" customFormat="1" ht="41.25" customHeight="1" thickBot="1">
      <c r="A2353" s="68"/>
      <c r="B2353" s="77"/>
      <c r="C2353" s="76"/>
      <c r="D2353" s="69" t="e">
        <f>VLOOKUP($C2352:$C$4969,$C$27:$D$4969,2,0)</f>
        <v>#N/A</v>
      </c>
      <c r="E2353" s="79"/>
      <c r="F2353" s="70" t="e">
        <f>VLOOKUP($E2353:$E$4969,'PLANO DE APLICAÇÃO'!$A$4:$B$1013,2,0)</f>
        <v>#N/A</v>
      </c>
      <c r="G2353" s="71"/>
      <c r="H2353" s="130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73"/>
      <c r="J2353" s="74"/>
      <c r="K2353" s="78"/>
    </row>
    <row r="2354" spans="1:11" s="131" customFormat="1" ht="41.25" customHeight="1" thickBot="1">
      <c r="A2354" s="68"/>
      <c r="B2354" s="77"/>
      <c r="C2354" s="76"/>
      <c r="D2354" s="69" t="e">
        <f>VLOOKUP($C2353:$C$4969,$C$27:$D$4969,2,0)</f>
        <v>#N/A</v>
      </c>
      <c r="E2354" s="79"/>
      <c r="F2354" s="70" t="e">
        <f>VLOOKUP($E2354:$E$4969,'PLANO DE APLICAÇÃO'!$A$4:$B$1013,2,0)</f>
        <v>#N/A</v>
      </c>
      <c r="G2354" s="71"/>
      <c r="H2354" s="130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73"/>
      <c r="J2354" s="74"/>
      <c r="K2354" s="78"/>
    </row>
    <row r="2355" spans="1:11" s="131" customFormat="1" ht="41.25" customHeight="1" thickBot="1">
      <c r="A2355" s="68"/>
      <c r="B2355" s="77"/>
      <c r="C2355" s="76"/>
      <c r="D2355" s="69" t="e">
        <f>VLOOKUP($C2354:$C$4969,$C$27:$D$4969,2,0)</f>
        <v>#N/A</v>
      </c>
      <c r="E2355" s="79"/>
      <c r="F2355" s="70" t="e">
        <f>VLOOKUP($E2355:$E$4969,'PLANO DE APLICAÇÃO'!$A$4:$B$1013,2,0)</f>
        <v>#N/A</v>
      </c>
      <c r="G2355" s="71"/>
      <c r="H2355" s="130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73"/>
      <c r="J2355" s="74"/>
      <c r="K2355" s="78"/>
    </row>
    <row r="2356" spans="1:11" s="131" customFormat="1" ht="41.25" customHeight="1" thickBot="1">
      <c r="A2356" s="68"/>
      <c r="B2356" s="77"/>
      <c r="C2356" s="76"/>
      <c r="D2356" s="69" t="e">
        <f>VLOOKUP($C2355:$C$4969,$C$27:$D$4969,2,0)</f>
        <v>#N/A</v>
      </c>
      <c r="E2356" s="79"/>
      <c r="F2356" s="70" t="e">
        <f>VLOOKUP($E2356:$E$4969,'PLANO DE APLICAÇÃO'!$A$4:$B$1013,2,0)</f>
        <v>#N/A</v>
      </c>
      <c r="G2356" s="71"/>
      <c r="H2356" s="130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73"/>
      <c r="J2356" s="74"/>
      <c r="K2356" s="78"/>
    </row>
    <row r="2357" spans="1:11" s="131" customFormat="1" ht="41.25" customHeight="1" thickBot="1">
      <c r="A2357" s="68"/>
      <c r="B2357" s="77"/>
      <c r="C2357" s="76"/>
      <c r="D2357" s="69" t="e">
        <f>VLOOKUP($C2356:$C$4969,$C$27:$D$4969,2,0)</f>
        <v>#N/A</v>
      </c>
      <c r="E2357" s="79"/>
      <c r="F2357" s="70" t="e">
        <f>VLOOKUP($E2357:$E$4969,'PLANO DE APLICAÇÃO'!$A$4:$B$1013,2,0)</f>
        <v>#N/A</v>
      </c>
      <c r="G2357" s="71"/>
      <c r="H2357" s="130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73"/>
      <c r="J2357" s="74"/>
      <c r="K2357" s="78"/>
    </row>
    <row r="2358" spans="1:11" s="131" customFormat="1" ht="41.25" customHeight="1" thickBot="1">
      <c r="A2358" s="68"/>
      <c r="B2358" s="77"/>
      <c r="C2358" s="76"/>
      <c r="D2358" s="69" t="e">
        <f>VLOOKUP($C2357:$C$4969,$C$27:$D$4969,2,0)</f>
        <v>#N/A</v>
      </c>
      <c r="E2358" s="79"/>
      <c r="F2358" s="70" t="e">
        <f>VLOOKUP($E2358:$E$4969,'PLANO DE APLICAÇÃO'!$A$4:$B$1013,2,0)</f>
        <v>#N/A</v>
      </c>
      <c r="G2358" s="71"/>
      <c r="H2358" s="130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73"/>
      <c r="J2358" s="74"/>
      <c r="K2358" s="78"/>
    </row>
    <row r="2359" spans="1:11" s="131" customFormat="1" ht="41.25" customHeight="1" thickBot="1">
      <c r="A2359" s="68"/>
      <c r="B2359" s="77"/>
      <c r="C2359" s="76"/>
      <c r="D2359" s="69" t="e">
        <f>VLOOKUP($C2358:$C$4969,$C$27:$D$4969,2,0)</f>
        <v>#N/A</v>
      </c>
      <c r="E2359" s="79"/>
      <c r="F2359" s="70" t="e">
        <f>VLOOKUP($E2359:$E$4969,'PLANO DE APLICAÇÃO'!$A$4:$B$1013,2,0)</f>
        <v>#N/A</v>
      </c>
      <c r="G2359" s="71"/>
      <c r="H2359" s="130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73"/>
      <c r="J2359" s="74"/>
      <c r="K2359" s="78"/>
    </row>
    <row r="2360" spans="1:11" s="131" customFormat="1" ht="41.25" customHeight="1" thickBot="1">
      <c r="A2360" s="68"/>
      <c r="B2360" s="77"/>
      <c r="C2360" s="76"/>
      <c r="D2360" s="69" t="e">
        <f>VLOOKUP($C2359:$C$4969,$C$27:$D$4969,2,0)</f>
        <v>#N/A</v>
      </c>
      <c r="E2360" s="79"/>
      <c r="F2360" s="70" t="e">
        <f>VLOOKUP($E2360:$E$4969,'PLANO DE APLICAÇÃO'!$A$4:$B$1013,2,0)</f>
        <v>#N/A</v>
      </c>
      <c r="G2360" s="71"/>
      <c r="H2360" s="130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73"/>
      <c r="J2360" s="74"/>
      <c r="K2360" s="78"/>
    </row>
    <row r="2361" spans="1:11" s="131" customFormat="1" ht="41.25" customHeight="1" thickBot="1">
      <c r="A2361" s="68"/>
      <c r="B2361" s="77"/>
      <c r="C2361" s="76"/>
      <c r="D2361" s="69" t="e">
        <f>VLOOKUP($C2360:$C$4969,$C$27:$D$4969,2,0)</f>
        <v>#N/A</v>
      </c>
      <c r="E2361" s="79"/>
      <c r="F2361" s="70" t="e">
        <f>VLOOKUP($E2361:$E$4969,'PLANO DE APLICAÇÃO'!$A$4:$B$1013,2,0)</f>
        <v>#N/A</v>
      </c>
      <c r="G2361" s="71"/>
      <c r="H2361" s="130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73"/>
      <c r="J2361" s="74"/>
      <c r="K2361" s="78"/>
    </row>
    <row r="2362" spans="1:11" s="131" customFormat="1" ht="41.25" customHeight="1" thickBot="1">
      <c r="A2362" s="68"/>
      <c r="B2362" s="77"/>
      <c r="C2362" s="76"/>
      <c r="D2362" s="69" t="e">
        <f>VLOOKUP($C2361:$C$4969,$C$27:$D$4969,2,0)</f>
        <v>#N/A</v>
      </c>
      <c r="E2362" s="79"/>
      <c r="F2362" s="70" t="e">
        <f>VLOOKUP($E2362:$E$4969,'PLANO DE APLICAÇÃO'!$A$4:$B$1013,2,0)</f>
        <v>#N/A</v>
      </c>
      <c r="G2362" s="71"/>
      <c r="H2362" s="130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73"/>
      <c r="J2362" s="74"/>
      <c r="K2362" s="78"/>
    </row>
    <row r="2363" spans="1:11" s="131" customFormat="1" ht="41.25" customHeight="1" thickBot="1">
      <c r="A2363" s="68"/>
      <c r="B2363" s="77"/>
      <c r="C2363" s="76"/>
      <c r="D2363" s="69" t="e">
        <f>VLOOKUP($C2362:$C$4969,$C$27:$D$4969,2,0)</f>
        <v>#N/A</v>
      </c>
      <c r="E2363" s="79"/>
      <c r="F2363" s="70" t="e">
        <f>VLOOKUP($E2363:$E$4969,'PLANO DE APLICAÇÃO'!$A$4:$B$1013,2,0)</f>
        <v>#N/A</v>
      </c>
      <c r="G2363" s="71"/>
      <c r="H2363" s="130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73"/>
      <c r="J2363" s="74"/>
      <c r="K2363" s="78"/>
    </row>
    <row r="2364" spans="1:11" s="131" customFormat="1" ht="41.25" customHeight="1" thickBot="1">
      <c r="A2364" s="68"/>
      <c r="B2364" s="77"/>
      <c r="C2364" s="76"/>
      <c r="D2364" s="69" t="e">
        <f>VLOOKUP($C2363:$C$4969,$C$27:$D$4969,2,0)</f>
        <v>#N/A</v>
      </c>
      <c r="E2364" s="79"/>
      <c r="F2364" s="70" t="e">
        <f>VLOOKUP($E2364:$E$4969,'PLANO DE APLICAÇÃO'!$A$4:$B$1013,2,0)</f>
        <v>#N/A</v>
      </c>
      <c r="G2364" s="71"/>
      <c r="H2364" s="130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73"/>
      <c r="J2364" s="74"/>
      <c r="K2364" s="78"/>
    </row>
    <row r="2365" spans="1:11" s="131" customFormat="1" ht="41.25" customHeight="1" thickBot="1">
      <c r="A2365" s="68"/>
      <c r="B2365" s="77"/>
      <c r="C2365" s="76"/>
      <c r="D2365" s="69" t="e">
        <f>VLOOKUP($C2364:$C$4969,$C$27:$D$4969,2,0)</f>
        <v>#N/A</v>
      </c>
      <c r="E2365" s="79"/>
      <c r="F2365" s="70" t="e">
        <f>VLOOKUP($E2365:$E$4969,'PLANO DE APLICAÇÃO'!$A$4:$B$1013,2,0)</f>
        <v>#N/A</v>
      </c>
      <c r="G2365" s="71"/>
      <c r="H2365" s="130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73"/>
      <c r="J2365" s="74"/>
      <c r="K2365" s="78"/>
    </row>
    <row r="2366" spans="1:11" s="131" customFormat="1" ht="41.25" customHeight="1" thickBot="1">
      <c r="A2366" s="68"/>
      <c r="B2366" s="77"/>
      <c r="C2366" s="76"/>
      <c r="D2366" s="69" t="e">
        <f>VLOOKUP($C2365:$C$4969,$C$27:$D$4969,2,0)</f>
        <v>#N/A</v>
      </c>
      <c r="E2366" s="79"/>
      <c r="F2366" s="70" t="e">
        <f>VLOOKUP($E2366:$E$4969,'PLANO DE APLICAÇÃO'!$A$4:$B$1013,2,0)</f>
        <v>#N/A</v>
      </c>
      <c r="G2366" s="71"/>
      <c r="H2366" s="130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73"/>
      <c r="J2366" s="74"/>
      <c r="K2366" s="78"/>
    </row>
    <row r="2367" spans="1:11" s="131" customFormat="1" ht="41.25" customHeight="1" thickBot="1">
      <c r="A2367" s="68"/>
      <c r="B2367" s="77"/>
      <c r="C2367" s="76"/>
      <c r="D2367" s="69" t="e">
        <f>VLOOKUP($C2366:$C$4969,$C$27:$D$4969,2,0)</f>
        <v>#N/A</v>
      </c>
      <c r="E2367" s="79"/>
      <c r="F2367" s="70" t="e">
        <f>VLOOKUP($E2367:$E$4969,'PLANO DE APLICAÇÃO'!$A$4:$B$1013,2,0)</f>
        <v>#N/A</v>
      </c>
      <c r="G2367" s="71"/>
      <c r="H2367" s="130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73"/>
      <c r="J2367" s="74"/>
      <c r="K2367" s="78"/>
    </row>
    <row r="2368" spans="1:11" s="131" customFormat="1" ht="41.25" customHeight="1" thickBot="1">
      <c r="A2368" s="68"/>
      <c r="B2368" s="77"/>
      <c r="C2368" s="76"/>
      <c r="D2368" s="69" t="e">
        <f>VLOOKUP($C2367:$C$4969,$C$27:$D$4969,2,0)</f>
        <v>#N/A</v>
      </c>
      <c r="E2368" s="79"/>
      <c r="F2368" s="70" t="e">
        <f>VLOOKUP($E2368:$E$4969,'PLANO DE APLICAÇÃO'!$A$4:$B$1013,2,0)</f>
        <v>#N/A</v>
      </c>
      <c r="G2368" s="71"/>
      <c r="H2368" s="130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73"/>
      <c r="J2368" s="74"/>
      <c r="K2368" s="78"/>
    </row>
    <row r="2369" spans="1:11" s="131" customFormat="1" ht="41.25" customHeight="1" thickBot="1">
      <c r="A2369" s="68"/>
      <c r="B2369" s="77"/>
      <c r="C2369" s="76"/>
      <c r="D2369" s="69" t="e">
        <f>VLOOKUP($C2368:$C$4969,$C$27:$D$4969,2,0)</f>
        <v>#N/A</v>
      </c>
      <c r="E2369" s="79"/>
      <c r="F2369" s="70" t="e">
        <f>VLOOKUP($E2369:$E$4969,'PLANO DE APLICAÇÃO'!$A$4:$B$1013,2,0)</f>
        <v>#N/A</v>
      </c>
      <c r="G2369" s="71"/>
      <c r="H2369" s="130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73"/>
      <c r="J2369" s="74"/>
      <c r="K2369" s="78"/>
    </row>
    <row r="2370" spans="1:11" s="131" customFormat="1" ht="41.25" customHeight="1" thickBot="1">
      <c r="A2370" s="68"/>
      <c r="B2370" s="77"/>
      <c r="C2370" s="76"/>
      <c r="D2370" s="69" t="e">
        <f>VLOOKUP($C2369:$C$4969,$C$27:$D$4969,2,0)</f>
        <v>#N/A</v>
      </c>
      <c r="E2370" s="79"/>
      <c r="F2370" s="70" t="e">
        <f>VLOOKUP($E2370:$E$4969,'PLANO DE APLICAÇÃO'!$A$4:$B$1013,2,0)</f>
        <v>#N/A</v>
      </c>
      <c r="G2370" s="71"/>
      <c r="H2370" s="130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73"/>
      <c r="J2370" s="74"/>
      <c r="K2370" s="78"/>
    </row>
    <row r="2371" spans="1:11" s="131" customFormat="1" ht="41.25" customHeight="1" thickBot="1">
      <c r="A2371" s="68"/>
      <c r="B2371" s="77"/>
      <c r="C2371" s="76"/>
      <c r="D2371" s="69" t="e">
        <f>VLOOKUP($C2370:$C$4969,$C$27:$D$4969,2,0)</f>
        <v>#N/A</v>
      </c>
      <c r="E2371" s="79"/>
      <c r="F2371" s="70" t="e">
        <f>VLOOKUP($E2371:$E$4969,'PLANO DE APLICAÇÃO'!$A$4:$B$1013,2,0)</f>
        <v>#N/A</v>
      </c>
      <c r="G2371" s="71"/>
      <c r="H2371" s="130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73"/>
      <c r="J2371" s="74"/>
      <c r="K2371" s="78"/>
    </row>
    <row r="2372" spans="1:11" s="131" customFormat="1" ht="41.25" customHeight="1" thickBot="1">
      <c r="A2372" s="68"/>
      <c r="B2372" s="77"/>
      <c r="C2372" s="76"/>
      <c r="D2372" s="69" t="e">
        <f>VLOOKUP($C2371:$C$4969,$C$27:$D$4969,2,0)</f>
        <v>#N/A</v>
      </c>
      <c r="E2372" s="79"/>
      <c r="F2372" s="70" t="e">
        <f>VLOOKUP($E2372:$E$4969,'PLANO DE APLICAÇÃO'!$A$4:$B$1013,2,0)</f>
        <v>#N/A</v>
      </c>
      <c r="G2372" s="71"/>
      <c r="H2372" s="130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73"/>
      <c r="J2372" s="74"/>
      <c r="K2372" s="78"/>
    </row>
    <row r="2373" spans="1:11" s="131" customFormat="1" ht="41.25" customHeight="1" thickBot="1">
      <c r="A2373" s="68"/>
      <c r="B2373" s="77"/>
      <c r="C2373" s="76"/>
      <c r="D2373" s="69" t="e">
        <f>VLOOKUP($C2372:$C$4969,$C$27:$D$4969,2,0)</f>
        <v>#N/A</v>
      </c>
      <c r="E2373" s="79"/>
      <c r="F2373" s="70" t="e">
        <f>VLOOKUP($E2373:$E$4969,'PLANO DE APLICAÇÃO'!$A$4:$B$1013,2,0)</f>
        <v>#N/A</v>
      </c>
      <c r="G2373" s="71"/>
      <c r="H2373" s="130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73"/>
      <c r="J2373" s="74"/>
      <c r="K2373" s="78"/>
    </row>
    <row r="2374" spans="1:11" s="131" customFormat="1" ht="41.25" customHeight="1" thickBot="1">
      <c r="A2374" s="68"/>
      <c r="B2374" s="77"/>
      <c r="C2374" s="76"/>
      <c r="D2374" s="69" t="e">
        <f>VLOOKUP($C2373:$C$4969,$C$27:$D$4969,2,0)</f>
        <v>#N/A</v>
      </c>
      <c r="E2374" s="79"/>
      <c r="F2374" s="70" t="e">
        <f>VLOOKUP($E2374:$E$4969,'PLANO DE APLICAÇÃO'!$A$4:$B$1013,2,0)</f>
        <v>#N/A</v>
      </c>
      <c r="G2374" s="71"/>
      <c r="H2374" s="130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73"/>
      <c r="J2374" s="74"/>
      <c r="K2374" s="78"/>
    </row>
    <row r="2375" spans="1:11" s="131" customFormat="1" ht="41.25" customHeight="1" thickBot="1">
      <c r="A2375" s="68"/>
      <c r="B2375" s="77"/>
      <c r="C2375" s="76"/>
      <c r="D2375" s="69" t="e">
        <f>VLOOKUP($C2374:$C$4969,$C$27:$D$4969,2,0)</f>
        <v>#N/A</v>
      </c>
      <c r="E2375" s="79"/>
      <c r="F2375" s="70" t="e">
        <f>VLOOKUP($E2375:$E$4969,'PLANO DE APLICAÇÃO'!$A$4:$B$1013,2,0)</f>
        <v>#N/A</v>
      </c>
      <c r="G2375" s="71"/>
      <c r="H2375" s="130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73"/>
      <c r="J2375" s="74"/>
      <c r="K2375" s="78"/>
    </row>
    <row r="2376" spans="1:11" s="131" customFormat="1" ht="41.25" customHeight="1" thickBot="1">
      <c r="A2376" s="68"/>
      <c r="B2376" s="77"/>
      <c r="C2376" s="76"/>
      <c r="D2376" s="69" t="e">
        <f>VLOOKUP($C2375:$C$4969,$C$27:$D$4969,2,0)</f>
        <v>#N/A</v>
      </c>
      <c r="E2376" s="79"/>
      <c r="F2376" s="70" t="e">
        <f>VLOOKUP($E2376:$E$4969,'PLANO DE APLICAÇÃO'!$A$4:$B$1013,2,0)</f>
        <v>#N/A</v>
      </c>
      <c r="G2376" s="71"/>
      <c r="H2376" s="130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73"/>
      <c r="J2376" s="74"/>
      <c r="K2376" s="78"/>
    </row>
    <row r="2377" spans="1:11" s="131" customFormat="1" ht="41.25" customHeight="1" thickBot="1">
      <c r="A2377" s="68"/>
      <c r="B2377" s="77"/>
      <c r="C2377" s="76"/>
      <c r="D2377" s="69" t="e">
        <f>VLOOKUP($C2376:$C$4969,$C$27:$D$4969,2,0)</f>
        <v>#N/A</v>
      </c>
      <c r="E2377" s="79"/>
      <c r="F2377" s="70" t="e">
        <f>VLOOKUP($E2377:$E$4969,'PLANO DE APLICAÇÃO'!$A$4:$B$1013,2,0)</f>
        <v>#N/A</v>
      </c>
      <c r="G2377" s="71"/>
      <c r="H2377" s="130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73"/>
      <c r="J2377" s="74"/>
      <c r="K2377" s="78"/>
    </row>
    <row r="2378" spans="1:11" s="131" customFormat="1" ht="41.25" customHeight="1" thickBot="1">
      <c r="A2378" s="68"/>
      <c r="B2378" s="77"/>
      <c r="C2378" s="76"/>
      <c r="D2378" s="69" t="e">
        <f>VLOOKUP($C2377:$C$4969,$C$27:$D$4969,2,0)</f>
        <v>#N/A</v>
      </c>
      <c r="E2378" s="79"/>
      <c r="F2378" s="70" t="e">
        <f>VLOOKUP($E2378:$E$4969,'PLANO DE APLICAÇÃO'!$A$4:$B$1013,2,0)</f>
        <v>#N/A</v>
      </c>
      <c r="G2378" s="71"/>
      <c r="H2378" s="130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73"/>
      <c r="J2378" s="74"/>
      <c r="K2378" s="78"/>
    </row>
    <row r="2379" spans="1:11" s="131" customFormat="1" ht="41.25" customHeight="1" thickBot="1">
      <c r="A2379" s="68"/>
      <c r="B2379" s="77"/>
      <c r="C2379" s="76"/>
      <c r="D2379" s="69" t="e">
        <f>VLOOKUP($C2378:$C$4969,$C$27:$D$4969,2,0)</f>
        <v>#N/A</v>
      </c>
      <c r="E2379" s="79"/>
      <c r="F2379" s="70" t="e">
        <f>VLOOKUP($E2379:$E$4969,'PLANO DE APLICAÇÃO'!$A$4:$B$1013,2,0)</f>
        <v>#N/A</v>
      </c>
      <c r="G2379" s="71"/>
      <c r="H2379" s="130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73"/>
      <c r="J2379" s="74"/>
      <c r="K2379" s="78"/>
    </row>
    <row r="2380" spans="1:11" s="131" customFormat="1" ht="41.25" customHeight="1" thickBot="1">
      <c r="A2380" s="68"/>
      <c r="B2380" s="77"/>
      <c r="C2380" s="76"/>
      <c r="D2380" s="69" t="e">
        <f>VLOOKUP($C2379:$C$4969,$C$27:$D$4969,2,0)</f>
        <v>#N/A</v>
      </c>
      <c r="E2380" s="79"/>
      <c r="F2380" s="70" t="e">
        <f>VLOOKUP($E2380:$E$4969,'PLANO DE APLICAÇÃO'!$A$4:$B$1013,2,0)</f>
        <v>#N/A</v>
      </c>
      <c r="G2380" s="71"/>
      <c r="H2380" s="130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73"/>
      <c r="J2380" s="74"/>
      <c r="K2380" s="78"/>
    </row>
    <row r="2381" spans="1:11" s="131" customFormat="1" ht="41.25" customHeight="1" thickBot="1">
      <c r="A2381" s="68"/>
      <c r="B2381" s="77"/>
      <c r="C2381" s="76"/>
      <c r="D2381" s="69" t="e">
        <f>VLOOKUP($C2380:$C$4969,$C$27:$D$4969,2,0)</f>
        <v>#N/A</v>
      </c>
      <c r="E2381" s="79"/>
      <c r="F2381" s="70" t="e">
        <f>VLOOKUP($E2381:$E$4969,'PLANO DE APLICAÇÃO'!$A$4:$B$1013,2,0)</f>
        <v>#N/A</v>
      </c>
      <c r="G2381" s="71"/>
      <c r="H2381" s="130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73"/>
      <c r="J2381" s="74"/>
      <c r="K2381" s="78"/>
    </row>
    <row r="2382" spans="1:11" s="131" customFormat="1" ht="41.25" customHeight="1" thickBot="1">
      <c r="A2382" s="68"/>
      <c r="B2382" s="77"/>
      <c r="C2382" s="76"/>
      <c r="D2382" s="69" t="e">
        <f>VLOOKUP($C2381:$C$4969,$C$27:$D$4969,2,0)</f>
        <v>#N/A</v>
      </c>
      <c r="E2382" s="79"/>
      <c r="F2382" s="70" t="e">
        <f>VLOOKUP($E2382:$E$4969,'PLANO DE APLICAÇÃO'!$A$4:$B$1013,2,0)</f>
        <v>#N/A</v>
      </c>
      <c r="G2382" s="71"/>
      <c r="H2382" s="130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73"/>
      <c r="J2382" s="74"/>
      <c r="K2382" s="78"/>
    </row>
    <row r="2383" spans="1:11" s="131" customFormat="1" ht="41.25" customHeight="1" thickBot="1">
      <c r="A2383" s="68"/>
      <c r="B2383" s="77"/>
      <c r="C2383" s="76"/>
      <c r="D2383" s="69" t="e">
        <f>VLOOKUP($C2382:$C$4969,$C$27:$D$4969,2,0)</f>
        <v>#N/A</v>
      </c>
      <c r="E2383" s="79"/>
      <c r="F2383" s="70" t="e">
        <f>VLOOKUP($E2383:$E$4969,'PLANO DE APLICAÇÃO'!$A$4:$B$1013,2,0)</f>
        <v>#N/A</v>
      </c>
      <c r="G2383" s="71"/>
      <c r="H2383" s="130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73"/>
      <c r="J2383" s="74"/>
      <c r="K2383" s="78"/>
    </row>
    <row r="2384" spans="1:11" s="131" customFormat="1" ht="41.25" customHeight="1" thickBot="1">
      <c r="A2384" s="68"/>
      <c r="B2384" s="77"/>
      <c r="C2384" s="76"/>
      <c r="D2384" s="69" t="e">
        <f>VLOOKUP($C2383:$C$4969,$C$27:$D$4969,2,0)</f>
        <v>#N/A</v>
      </c>
      <c r="E2384" s="79"/>
      <c r="F2384" s="70" t="e">
        <f>VLOOKUP($E2384:$E$4969,'PLANO DE APLICAÇÃO'!$A$4:$B$1013,2,0)</f>
        <v>#N/A</v>
      </c>
      <c r="G2384" s="71"/>
      <c r="H2384" s="130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73"/>
      <c r="J2384" s="74"/>
      <c r="K2384" s="78"/>
    </row>
    <row r="2385" spans="1:11" s="131" customFormat="1" ht="41.25" customHeight="1" thickBot="1">
      <c r="A2385" s="68"/>
      <c r="B2385" s="77"/>
      <c r="C2385" s="76"/>
      <c r="D2385" s="69" t="e">
        <f>VLOOKUP($C2384:$C$4969,$C$27:$D$4969,2,0)</f>
        <v>#N/A</v>
      </c>
      <c r="E2385" s="79"/>
      <c r="F2385" s="70" t="e">
        <f>VLOOKUP($E2385:$E$4969,'PLANO DE APLICAÇÃO'!$A$4:$B$1013,2,0)</f>
        <v>#N/A</v>
      </c>
      <c r="G2385" s="71"/>
      <c r="H2385" s="130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73"/>
      <c r="J2385" s="74"/>
      <c r="K2385" s="78"/>
    </row>
    <row r="2386" spans="1:11" s="131" customFormat="1" ht="41.25" customHeight="1" thickBot="1">
      <c r="A2386" s="68"/>
      <c r="B2386" s="77"/>
      <c r="C2386" s="76"/>
      <c r="D2386" s="69" t="e">
        <f>VLOOKUP($C2385:$C$4969,$C$27:$D$4969,2,0)</f>
        <v>#N/A</v>
      </c>
      <c r="E2386" s="79"/>
      <c r="F2386" s="70" t="e">
        <f>VLOOKUP($E2386:$E$4969,'PLANO DE APLICAÇÃO'!$A$4:$B$1013,2,0)</f>
        <v>#N/A</v>
      </c>
      <c r="G2386" s="71"/>
      <c r="H2386" s="130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73"/>
      <c r="J2386" s="74"/>
      <c r="K2386" s="78"/>
    </row>
    <row r="2387" spans="1:11" s="131" customFormat="1" ht="41.25" customHeight="1" thickBot="1">
      <c r="A2387" s="68"/>
      <c r="B2387" s="77"/>
      <c r="C2387" s="76"/>
      <c r="D2387" s="69" t="e">
        <f>VLOOKUP($C2386:$C$4969,$C$27:$D$4969,2,0)</f>
        <v>#N/A</v>
      </c>
      <c r="E2387" s="79"/>
      <c r="F2387" s="70" t="e">
        <f>VLOOKUP($E2387:$E$4969,'PLANO DE APLICAÇÃO'!$A$4:$B$1013,2,0)</f>
        <v>#N/A</v>
      </c>
      <c r="G2387" s="71"/>
      <c r="H2387" s="130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73"/>
      <c r="J2387" s="74"/>
      <c r="K2387" s="78"/>
    </row>
    <row r="2388" spans="1:11" s="131" customFormat="1" ht="41.25" customHeight="1" thickBot="1">
      <c r="A2388" s="68"/>
      <c r="B2388" s="77"/>
      <c r="C2388" s="76"/>
      <c r="D2388" s="69" t="e">
        <f>VLOOKUP($C2387:$C$4969,$C$27:$D$4969,2,0)</f>
        <v>#N/A</v>
      </c>
      <c r="E2388" s="79"/>
      <c r="F2388" s="70" t="e">
        <f>VLOOKUP($E2388:$E$4969,'PLANO DE APLICAÇÃO'!$A$4:$B$1013,2,0)</f>
        <v>#N/A</v>
      </c>
      <c r="G2388" s="71"/>
      <c r="H2388" s="130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73"/>
      <c r="J2388" s="74"/>
      <c r="K2388" s="78"/>
    </row>
    <row r="2389" spans="1:11" s="131" customFormat="1" ht="41.25" customHeight="1" thickBot="1">
      <c r="A2389" s="68"/>
      <c r="B2389" s="77"/>
      <c r="C2389" s="76"/>
      <c r="D2389" s="69" t="e">
        <f>VLOOKUP($C2388:$C$4969,$C$27:$D$4969,2,0)</f>
        <v>#N/A</v>
      </c>
      <c r="E2389" s="79"/>
      <c r="F2389" s="70" t="e">
        <f>VLOOKUP($E2389:$E$4969,'PLANO DE APLICAÇÃO'!$A$4:$B$1013,2,0)</f>
        <v>#N/A</v>
      </c>
      <c r="G2389" s="71"/>
      <c r="H2389" s="130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73"/>
      <c r="J2389" s="74"/>
      <c r="K2389" s="78"/>
    </row>
    <row r="2390" spans="1:11" s="131" customFormat="1" ht="41.25" customHeight="1" thickBot="1">
      <c r="A2390" s="68"/>
      <c r="B2390" s="77"/>
      <c r="C2390" s="76"/>
      <c r="D2390" s="69" t="e">
        <f>VLOOKUP($C2389:$C$4969,$C$27:$D$4969,2,0)</f>
        <v>#N/A</v>
      </c>
      <c r="E2390" s="79"/>
      <c r="F2390" s="70" t="e">
        <f>VLOOKUP($E2390:$E$4969,'PLANO DE APLICAÇÃO'!$A$4:$B$1013,2,0)</f>
        <v>#N/A</v>
      </c>
      <c r="G2390" s="71"/>
      <c r="H2390" s="130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73"/>
      <c r="J2390" s="74"/>
      <c r="K2390" s="78"/>
    </row>
    <row r="2391" spans="1:11" s="131" customFormat="1" ht="41.25" customHeight="1" thickBot="1">
      <c r="A2391" s="68"/>
      <c r="B2391" s="77"/>
      <c r="C2391" s="76"/>
      <c r="D2391" s="69" t="e">
        <f>VLOOKUP($C2390:$C$4969,$C$27:$D$4969,2,0)</f>
        <v>#N/A</v>
      </c>
      <c r="E2391" s="79"/>
      <c r="F2391" s="70" t="e">
        <f>VLOOKUP($E2391:$E$4969,'PLANO DE APLICAÇÃO'!$A$4:$B$1013,2,0)</f>
        <v>#N/A</v>
      </c>
      <c r="G2391" s="71"/>
      <c r="H2391" s="130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73"/>
      <c r="J2391" s="74"/>
      <c r="K2391" s="78"/>
    </row>
    <row r="2392" spans="1:11" s="131" customFormat="1" ht="41.25" customHeight="1" thickBot="1">
      <c r="A2392" s="68"/>
      <c r="B2392" s="77"/>
      <c r="C2392" s="76"/>
      <c r="D2392" s="69" t="e">
        <f>VLOOKUP($C2391:$C$4969,$C$27:$D$4969,2,0)</f>
        <v>#N/A</v>
      </c>
      <c r="E2392" s="79"/>
      <c r="F2392" s="70" t="e">
        <f>VLOOKUP($E2392:$E$4969,'PLANO DE APLICAÇÃO'!$A$4:$B$1013,2,0)</f>
        <v>#N/A</v>
      </c>
      <c r="G2392" s="71"/>
      <c r="H2392" s="130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73"/>
      <c r="J2392" s="74"/>
      <c r="K2392" s="78"/>
    </row>
    <row r="2393" spans="1:11" s="131" customFormat="1" ht="41.25" customHeight="1" thickBot="1">
      <c r="A2393" s="68"/>
      <c r="B2393" s="77"/>
      <c r="C2393" s="76"/>
      <c r="D2393" s="69" t="e">
        <f>VLOOKUP($C2392:$C$4969,$C$27:$D$4969,2,0)</f>
        <v>#N/A</v>
      </c>
      <c r="E2393" s="79"/>
      <c r="F2393" s="70" t="e">
        <f>VLOOKUP($E2393:$E$4969,'PLANO DE APLICAÇÃO'!$A$4:$B$1013,2,0)</f>
        <v>#N/A</v>
      </c>
      <c r="G2393" s="71"/>
      <c r="H2393" s="130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73"/>
      <c r="J2393" s="74"/>
      <c r="K2393" s="78"/>
    </row>
    <row r="2394" spans="1:11" s="131" customFormat="1" ht="41.25" customHeight="1" thickBot="1">
      <c r="A2394" s="68"/>
      <c r="B2394" s="77"/>
      <c r="C2394" s="76"/>
      <c r="D2394" s="69" t="e">
        <f>VLOOKUP($C2393:$C$4969,$C$27:$D$4969,2,0)</f>
        <v>#N/A</v>
      </c>
      <c r="E2394" s="79"/>
      <c r="F2394" s="70" t="e">
        <f>VLOOKUP($E2394:$E$4969,'PLANO DE APLICAÇÃO'!$A$4:$B$1013,2,0)</f>
        <v>#N/A</v>
      </c>
      <c r="G2394" s="71"/>
      <c r="H2394" s="130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73"/>
      <c r="J2394" s="74"/>
      <c r="K2394" s="78"/>
    </row>
    <row r="2395" spans="1:11" s="131" customFormat="1" ht="41.25" customHeight="1" thickBot="1">
      <c r="A2395" s="68"/>
      <c r="B2395" s="77"/>
      <c r="C2395" s="76"/>
      <c r="D2395" s="69" t="e">
        <f>VLOOKUP($C2394:$C$4969,$C$27:$D$4969,2,0)</f>
        <v>#N/A</v>
      </c>
      <c r="E2395" s="79"/>
      <c r="F2395" s="70" t="e">
        <f>VLOOKUP($E2395:$E$4969,'PLANO DE APLICAÇÃO'!$A$4:$B$1013,2,0)</f>
        <v>#N/A</v>
      </c>
      <c r="G2395" s="71"/>
      <c r="H2395" s="130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73"/>
      <c r="J2395" s="74"/>
      <c r="K2395" s="78"/>
    </row>
    <row r="2396" spans="1:11" s="131" customFormat="1" ht="41.25" customHeight="1" thickBot="1">
      <c r="A2396" s="68"/>
      <c r="B2396" s="77"/>
      <c r="C2396" s="76"/>
      <c r="D2396" s="69" t="e">
        <f>VLOOKUP($C2395:$C$4969,$C$27:$D$4969,2,0)</f>
        <v>#N/A</v>
      </c>
      <c r="E2396" s="79"/>
      <c r="F2396" s="70" t="e">
        <f>VLOOKUP($E2396:$E$4969,'PLANO DE APLICAÇÃO'!$A$4:$B$1013,2,0)</f>
        <v>#N/A</v>
      </c>
      <c r="G2396" s="71"/>
      <c r="H2396" s="130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73"/>
      <c r="J2396" s="74"/>
      <c r="K2396" s="78"/>
    </row>
    <row r="2397" spans="1:11" s="131" customFormat="1" ht="41.25" customHeight="1" thickBot="1">
      <c r="A2397" s="68"/>
      <c r="B2397" s="77"/>
      <c r="C2397" s="76"/>
      <c r="D2397" s="69" t="e">
        <f>VLOOKUP($C2396:$C$4969,$C$27:$D$4969,2,0)</f>
        <v>#N/A</v>
      </c>
      <c r="E2397" s="79"/>
      <c r="F2397" s="70" t="e">
        <f>VLOOKUP($E2397:$E$4969,'PLANO DE APLICAÇÃO'!$A$4:$B$1013,2,0)</f>
        <v>#N/A</v>
      </c>
      <c r="G2397" s="71"/>
      <c r="H2397" s="130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73"/>
      <c r="J2397" s="74"/>
      <c r="K2397" s="78"/>
    </row>
    <row r="2398" spans="1:11" s="131" customFormat="1" ht="41.25" customHeight="1" thickBot="1">
      <c r="A2398" s="68"/>
      <c r="B2398" s="77"/>
      <c r="C2398" s="76"/>
      <c r="D2398" s="69" t="e">
        <f>VLOOKUP($C2397:$C$4969,$C$27:$D$4969,2,0)</f>
        <v>#N/A</v>
      </c>
      <c r="E2398" s="79"/>
      <c r="F2398" s="70" t="e">
        <f>VLOOKUP($E2398:$E$4969,'PLANO DE APLICAÇÃO'!$A$4:$B$1013,2,0)</f>
        <v>#N/A</v>
      </c>
      <c r="G2398" s="71"/>
      <c r="H2398" s="130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73"/>
      <c r="J2398" s="74"/>
      <c r="K2398" s="78"/>
    </row>
    <row r="2399" spans="1:11" s="131" customFormat="1" ht="41.25" customHeight="1" thickBot="1">
      <c r="A2399" s="68"/>
      <c r="B2399" s="77"/>
      <c r="C2399" s="76"/>
      <c r="D2399" s="69" t="e">
        <f>VLOOKUP($C2398:$C$4969,$C$27:$D$4969,2,0)</f>
        <v>#N/A</v>
      </c>
      <c r="E2399" s="79"/>
      <c r="F2399" s="70" t="e">
        <f>VLOOKUP($E2399:$E$4969,'PLANO DE APLICAÇÃO'!$A$4:$B$1013,2,0)</f>
        <v>#N/A</v>
      </c>
      <c r="G2399" s="71"/>
      <c r="H2399" s="130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73"/>
      <c r="J2399" s="74"/>
      <c r="K2399" s="78"/>
    </row>
    <row r="2400" spans="1:11" s="131" customFormat="1" ht="41.25" customHeight="1" thickBot="1">
      <c r="A2400" s="68"/>
      <c r="B2400" s="77"/>
      <c r="C2400" s="76"/>
      <c r="D2400" s="69" t="e">
        <f>VLOOKUP($C2399:$C$4969,$C$27:$D$4969,2,0)</f>
        <v>#N/A</v>
      </c>
      <c r="E2400" s="79"/>
      <c r="F2400" s="70" t="e">
        <f>VLOOKUP($E2400:$E$4969,'PLANO DE APLICAÇÃO'!$A$4:$B$1013,2,0)</f>
        <v>#N/A</v>
      </c>
      <c r="G2400" s="71"/>
      <c r="H2400" s="130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73"/>
      <c r="J2400" s="74"/>
      <c r="K2400" s="78"/>
    </row>
    <row r="2401" spans="1:11" s="131" customFormat="1" ht="41.25" customHeight="1" thickBot="1">
      <c r="A2401" s="68"/>
      <c r="B2401" s="77"/>
      <c r="C2401" s="76"/>
      <c r="D2401" s="69" t="e">
        <f>VLOOKUP($C2400:$C$4969,$C$27:$D$4969,2,0)</f>
        <v>#N/A</v>
      </c>
      <c r="E2401" s="79"/>
      <c r="F2401" s="70" t="e">
        <f>VLOOKUP($E2401:$E$4969,'PLANO DE APLICAÇÃO'!$A$4:$B$1013,2,0)</f>
        <v>#N/A</v>
      </c>
      <c r="G2401" s="71"/>
      <c r="H2401" s="130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73"/>
      <c r="J2401" s="74"/>
      <c r="K2401" s="78"/>
    </row>
    <row r="2402" spans="1:11" s="131" customFormat="1" ht="41.25" customHeight="1" thickBot="1">
      <c r="A2402" s="68"/>
      <c r="B2402" s="77"/>
      <c r="C2402" s="76"/>
      <c r="D2402" s="69" t="e">
        <f>VLOOKUP($C2401:$C$4969,$C$27:$D$4969,2,0)</f>
        <v>#N/A</v>
      </c>
      <c r="E2402" s="79"/>
      <c r="F2402" s="70" t="e">
        <f>VLOOKUP($E2402:$E$4969,'PLANO DE APLICAÇÃO'!$A$4:$B$1013,2,0)</f>
        <v>#N/A</v>
      </c>
      <c r="G2402" s="71"/>
      <c r="H2402" s="130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73"/>
      <c r="J2402" s="74"/>
      <c r="K2402" s="78"/>
    </row>
    <row r="2403" spans="1:11" s="131" customFormat="1" ht="41.25" customHeight="1" thickBot="1">
      <c r="A2403" s="68"/>
      <c r="B2403" s="77"/>
      <c r="C2403" s="76"/>
      <c r="D2403" s="69" t="e">
        <f>VLOOKUP($C2402:$C$4969,$C$27:$D$4969,2,0)</f>
        <v>#N/A</v>
      </c>
      <c r="E2403" s="79"/>
      <c r="F2403" s="70" t="e">
        <f>VLOOKUP($E2403:$E$4969,'PLANO DE APLICAÇÃO'!$A$4:$B$1013,2,0)</f>
        <v>#N/A</v>
      </c>
      <c r="G2403" s="71"/>
      <c r="H2403" s="130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73"/>
      <c r="J2403" s="74"/>
      <c r="K2403" s="78"/>
    </row>
    <row r="2404" spans="1:11" s="131" customFormat="1" ht="41.25" customHeight="1" thickBot="1">
      <c r="A2404" s="68"/>
      <c r="B2404" s="77"/>
      <c r="C2404" s="76"/>
      <c r="D2404" s="69" t="e">
        <f>VLOOKUP($C2403:$C$4969,$C$27:$D$4969,2,0)</f>
        <v>#N/A</v>
      </c>
      <c r="E2404" s="79"/>
      <c r="F2404" s="70" t="e">
        <f>VLOOKUP($E2404:$E$4969,'PLANO DE APLICAÇÃO'!$A$4:$B$1013,2,0)</f>
        <v>#N/A</v>
      </c>
      <c r="G2404" s="71"/>
      <c r="H2404" s="130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73"/>
      <c r="J2404" s="74"/>
      <c r="K2404" s="78"/>
    </row>
    <row r="2405" spans="1:11" s="131" customFormat="1" ht="41.25" customHeight="1" thickBot="1">
      <c r="A2405" s="68"/>
      <c r="B2405" s="77"/>
      <c r="C2405" s="76"/>
      <c r="D2405" s="69" t="e">
        <f>VLOOKUP($C2404:$C$4969,$C$27:$D$4969,2,0)</f>
        <v>#N/A</v>
      </c>
      <c r="E2405" s="79"/>
      <c r="F2405" s="70" t="e">
        <f>VLOOKUP($E2405:$E$4969,'PLANO DE APLICAÇÃO'!$A$4:$B$1013,2,0)</f>
        <v>#N/A</v>
      </c>
      <c r="G2405" s="71"/>
      <c r="H2405" s="130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73"/>
      <c r="J2405" s="74"/>
      <c r="K2405" s="78"/>
    </row>
    <row r="2406" spans="1:11" s="131" customFormat="1" ht="41.25" customHeight="1" thickBot="1">
      <c r="A2406" s="68"/>
      <c r="B2406" s="77"/>
      <c r="C2406" s="76"/>
      <c r="D2406" s="69" t="e">
        <f>VLOOKUP($C2405:$C$4969,$C$27:$D$4969,2,0)</f>
        <v>#N/A</v>
      </c>
      <c r="E2406" s="79"/>
      <c r="F2406" s="70" t="e">
        <f>VLOOKUP($E2406:$E$4969,'PLANO DE APLICAÇÃO'!$A$4:$B$1013,2,0)</f>
        <v>#N/A</v>
      </c>
      <c r="G2406" s="71"/>
      <c r="H2406" s="130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73"/>
      <c r="J2406" s="74"/>
      <c r="K2406" s="78"/>
    </row>
    <row r="2407" spans="1:11" s="131" customFormat="1" ht="41.25" customHeight="1" thickBot="1">
      <c r="A2407" s="68"/>
      <c r="B2407" s="77"/>
      <c r="C2407" s="76"/>
      <c r="D2407" s="69" t="e">
        <f>VLOOKUP($C2406:$C$4969,$C$27:$D$4969,2,0)</f>
        <v>#N/A</v>
      </c>
      <c r="E2407" s="79"/>
      <c r="F2407" s="70" t="e">
        <f>VLOOKUP($E2407:$E$4969,'PLANO DE APLICAÇÃO'!$A$4:$B$1013,2,0)</f>
        <v>#N/A</v>
      </c>
      <c r="G2407" s="71"/>
      <c r="H2407" s="130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73"/>
      <c r="J2407" s="74"/>
      <c r="K2407" s="78"/>
    </row>
    <row r="2408" spans="1:11" s="131" customFormat="1" ht="41.25" customHeight="1" thickBot="1">
      <c r="A2408" s="68"/>
      <c r="B2408" s="77"/>
      <c r="C2408" s="76"/>
      <c r="D2408" s="69" t="e">
        <f>VLOOKUP($C2407:$C$4969,$C$27:$D$4969,2,0)</f>
        <v>#N/A</v>
      </c>
      <c r="E2408" s="79"/>
      <c r="F2408" s="70" t="e">
        <f>VLOOKUP($E2408:$E$4969,'PLANO DE APLICAÇÃO'!$A$4:$B$1013,2,0)</f>
        <v>#N/A</v>
      </c>
      <c r="G2408" s="71"/>
      <c r="H2408" s="130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73"/>
      <c r="J2408" s="74"/>
      <c r="K2408" s="78"/>
    </row>
    <row r="2409" spans="1:11" s="131" customFormat="1" ht="41.25" customHeight="1" thickBot="1">
      <c r="A2409" s="68"/>
      <c r="B2409" s="77"/>
      <c r="C2409" s="76"/>
      <c r="D2409" s="69" t="e">
        <f>VLOOKUP($C2408:$C$4969,$C$27:$D$4969,2,0)</f>
        <v>#N/A</v>
      </c>
      <c r="E2409" s="79"/>
      <c r="F2409" s="70" t="e">
        <f>VLOOKUP($E2409:$E$4969,'PLANO DE APLICAÇÃO'!$A$4:$B$1013,2,0)</f>
        <v>#N/A</v>
      </c>
      <c r="G2409" s="71"/>
      <c r="H2409" s="130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73"/>
      <c r="J2409" s="74"/>
      <c r="K2409" s="78"/>
    </row>
    <row r="2410" spans="1:11" s="131" customFormat="1" ht="41.25" customHeight="1" thickBot="1">
      <c r="A2410" s="68"/>
      <c r="B2410" s="77"/>
      <c r="C2410" s="76"/>
      <c r="D2410" s="69" t="e">
        <f>VLOOKUP($C2409:$C$4969,$C$27:$D$4969,2,0)</f>
        <v>#N/A</v>
      </c>
      <c r="E2410" s="79"/>
      <c r="F2410" s="70" t="e">
        <f>VLOOKUP($E2410:$E$4969,'PLANO DE APLICAÇÃO'!$A$4:$B$1013,2,0)</f>
        <v>#N/A</v>
      </c>
      <c r="G2410" s="71"/>
      <c r="H2410" s="130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73"/>
      <c r="J2410" s="74"/>
      <c r="K2410" s="78"/>
    </row>
    <row r="2411" spans="1:11" s="131" customFormat="1" ht="41.25" customHeight="1" thickBot="1">
      <c r="A2411" s="68"/>
      <c r="B2411" s="77"/>
      <c r="C2411" s="76"/>
      <c r="D2411" s="69" t="e">
        <f>VLOOKUP($C2410:$C$4969,$C$27:$D$4969,2,0)</f>
        <v>#N/A</v>
      </c>
      <c r="E2411" s="79"/>
      <c r="F2411" s="70" t="e">
        <f>VLOOKUP($E2411:$E$4969,'PLANO DE APLICAÇÃO'!$A$4:$B$1013,2,0)</f>
        <v>#N/A</v>
      </c>
      <c r="G2411" s="71"/>
      <c r="H2411" s="130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73"/>
      <c r="J2411" s="74"/>
      <c r="K2411" s="78"/>
    </row>
    <row r="2412" spans="1:11" s="131" customFormat="1" ht="41.25" customHeight="1" thickBot="1">
      <c r="A2412" s="68"/>
      <c r="B2412" s="77"/>
      <c r="C2412" s="76"/>
      <c r="D2412" s="69" t="e">
        <f>VLOOKUP($C2411:$C$4969,$C$27:$D$4969,2,0)</f>
        <v>#N/A</v>
      </c>
      <c r="E2412" s="79"/>
      <c r="F2412" s="70" t="e">
        <f>VLOOKUP($E2412:$E$4969,'PLANO DE APLICAÇÃO'!$A$4:$B$1013,2,0)</f>
        <v>#N/A</v>
      </c>
      <c r="G2412" s="71"/>
      <c r="H2412" s="130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73"/>
      <c r="J2412" s="74"/>
      <c r="K2412" s="78"/>
    </row>
    <row r="2413" spans="1:11" s="131" customFormat="1" ht="41.25" customHeight="1" thickBot="1">
      <c r="A2413" s="68"/>
      <c r="B2413" s="77"/>
      <c r="C2413" s="76"/>
      <c r="D2413" s="69" t="e">
        <f>VLOOKUP($C2412:$C$4969,$C$27:$D$4969,2,0)</f>
        <v>#N/A</v>
      </c>
      <c r="E2413" s="79"/>
      <c r="F2413" s="70" t="e">
        <f>VLOOKUP($E2413:$E$4969,'PLANO DE APLICAÇÃO'!$A$4:$B$1013,2,0)</f>
        <v>#N/A</v>
      </c>
      <c r="G2413" s="71"/>
      <c r="H2413" s="130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73"/>
      <c r="J2413" s="74"/>
      <c r="K2413" s="78"/>
    </row>
    <row r="2414" spans="1:11" s="131" customFormat="1" ht="41.25" customHeight="1" thickBot="1">
      <c r="A2414" s="68"/>
      <c r="B2414" s="77"/>
      <c r="C2414" s="76"/>
      <c r="D2414" s="69" t="e">
        <f>VLOOKUP($C2413:$C$4969,$C$27:$D$4969,2,0)</f>
        <v>#N/A</v>
      </c>
      <c r="E2414" s="79"/>
      <c r="F2414" s="70" t="e">
        <f>VLOOKUP($E2414:$E$4969,'PLANO DE APLICAÇÃO'!$A$4:$B$1013,2,0)</f>
        <v>#N/A</v>
      </c>
      <c r="G2414" s="71"/>
      <c r="H2414" s="130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73"/>
      <c r="J2414" s="74"/>
      <c r="K2414" s="78"/>
    </row>
    <row r="2415" spans="1:11" s="131" customFormat="1" ht="41.25" customHeight="1" thickBot="1">
      <c r="A2415" s="68"/>
      <c r="B2415" s="77"/>
      <c r="C2415" s="76"/>
      <c r="D2415" s="69" t="e">
        <f>VLOOKUP($C2414:$C$4969,$C$27:$D$4969,2,0)</f>
        <v>#N/A</v>
      </c>
      <c r="E2415" s="79"/>
      <c r="F2415" s="70" t="e">
        <f>VLOOKUP($E2415:$E$4969,'PLANO DE APLICAÇÃO'!$A$4:$B$1013,2,0)</f>
        <v>#N/A</v>
      </c>
      <c r="G2415" s="71"/>
      <c r="H2415" s="130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73"/>
      <c r="J2415" s="74"/>
      <c r="K2415" s="78"/>
    </row>
    <row r="2416" spans="1:11" s="131" customFormat="1" ht="41.25" customHeight="1" thickBot="1">
      <c r="A2416" s="68"/>
      <c r="B2416" s="77"/>
      <c r="C2416" s="76"/>
      <c r="D2416" s="69" t="e">
        <f>VLOOKUP($C2415:$C$4969,$C$27:$D$4969,2,0)</f>
        <v>#N/A</v>
      </c>
      <c r="E2416" s="79"/>
      <c r="F2416" s="70" t="e">
        <f>VLOOKUP($E2416:$E$4969,'PLANO DE APLICAÇÃO'!$A$4:$B$1013,2,0)</f>
        <v>#N/A</v>
      </c>
      <c r="G2416" s="71"/>
      <c r="H2416" s="130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73"/>
      <c r="J2416" s="74"/>
      <c r="K2416" s="78"/>
    </row>
    <row r="2417" spans="1:11" s="131" customFormat="1" ht="41.25" customHeight="1" thickBot="1">
      <c r="A2417" s="68"/>
      <c r="B2417" s="77"/>
      <c r="C2417" s="76"/>
      <c r="D2417" s="69" t="e">
        <f>VLOOKUP($C2416:$C$4969,$C$27:$D$4969,2,0)</f>
        <v>#N/A</v>
      </c>
      <c r="E2417" s="79"/>
      <c r="F2417" s="70" t="e">
        <f>VLOOKUP($E2417:$E$4969,'PLANO DE APLICAÇÃO'!$A$4:$B$1013,2,0)</f>
        <v>#N/A</v>
      </c>
      <c r="G2417" s="71"/>
      <c r="H2417" s="130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73"/>
      <c r="J2417" s="74"/>
      <c r="K2417" s="78"/>
    </row>
    <row r="2418" spans="1:11" s="131" customFormat="1" ht="41.25" customHeight="1" thickBot="1">
      <c r="A2418" s="68"/>
      <c r="B2418" s="77"/>
      <c r="C2418" s="76"/>
      <c r="D2418" s="69" t="e">
        <f>VLOOKUP($C2417:$C$4969,$C$27:$D$4969,2,0)</f>
        <v>#N/A</v>
      </c>
      <c r="E2418" s="79"/>
      <c r="F2418" s="70" t="e">
        <f>VLOOKUP($E2418:$E$4969,'PLANO DE APLICAÇÃO'!$A$4:$B$1013,2,0)</f>
        <v>#N/A</v>
      </c>
      <c r="G2418" s="71"/>
      <c r="H2418" s="130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73"/>
      <c r="J2418" s="74"/>
      <c r="K2418" s="78"/>
    </row>
    <row r="2419" spans="1:11" s="131" customFormat="1" ht="41.25" customHeight="1" thickBot="1">
      <c r="A2419" s="68"/>
      <c r="B2419" s="77"/>
      <c r="C2419" s="76"/>
      <c r="D2419" s="69" t="e">
        <f>VLOOKUP($C2418:$C$4969,$C$27:$D$4969,2,0)</f>
        <v>#N/A</v>
      </c>
      <c r="E2419" s="79"/>
      <c r="F2419" s="70" t="e">
        <f>VLOOKUP($E2419:$E$4969,'PLANO DE APLICAÇÃO'!$A$4:$B$1013,2,0)</f>
        <v>#N/A</v>
      </c>
      <c r="G2419" s="71"/>
      <c r="H2419" s="130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73"/>
      <c r="J2419" s="74"/>
      <c r="K2419" s="78"/>
    </row>
    <row r="2420" spans="1:11" s="131" customFormat="1" ht="41.25" customHeight="1" thickBot="1">
      <c r="A2420" s="68"/>
      <c r="B2420" s="77"/>
      <c r="C2420" s="76"/>
      <c r="D2420" s="69" t="e">
        <f>VLOOKUP($C2419:$C$4969,$C$27:$D$4969,2,0)</f>
        <v>#N/A</v>
      </c>
      <c r="E2420" s="79"/>
      <c r="F2420" s="70" t="e">
        <f>VLOOKUP($E2420:$E$4969,'PLANO DE APLICAÇÃO'!$A$4:$B$1013,2,0)</f>
        <v>#N/A</v>
      </c>
      <c r="G2420" s="71"/>
      <c r="H2420" s="130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73"/>
      <c r="J2420" s="74"/>
      <c r="K2420" s="78"/>
    </row>
    <row r="2421" spans="1:11" s="131" customFormat="1" ht="41.25" customHeight="1" thickBot="1">
      <c r="A2421" s="68"/>
      <c r="B2421" s="77"/>
      <c r="C2421" s="76"/>
      <c r="D2421" s="69" t="e">
        <f>VLOOKUP($C2420:$C$4969,$C$27:$D$4969,2,0)</f>
        <v>#N/A</v>
      </c>
      <c r="E2421" s="79"/>
      <c r="F2421" s="70" t="e">
        <f>VLOOKUP($E2421:$E$4969,'PLANO DE APLICAÇÃO'!$A$4:$B$1013,2,0)</f>
        <v>#N/A</v>
      </c>
      <c r="G2421" s="71"/>
      <c r="H2421" s="130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73"/>
      <c r="J2421" s="74"/>
      <c r="K2421" s="78"/>
    </row>
    <row r="2422" spans="1:11" s="131" customFormat="1" ht="41.25" customHeight="1" thickBot="1">
      <c r="A2422" s="68"/>
      <c r="B2422" s="77"/>
      <c r="C2422" s="76"/>
      <c r="D2422" s="69" t="e">
        <f>VLOOKUP($C2421:$C$4969,$C$27:$D$4969,2,0)</f>
        <v>#N/A</v>
      </c>
      <c r="E2422" s="79"/>
      <c r="F2422" s="70" t="e">
        <f>VLOOKUP($E2422:$E$4969,'PLANO DE APLICAÇÃO'!$A$4:$B$1013,2,0)</f>
        <v>#N/A</v>
      </c>
      <c r="G2422" s="71"/>
      <c r="H2422" s="130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73"/>
      <c r="J2422" s="74"/>
      <c r="K2422" s="78"/>
    </row>
    <row r="2423" spans="1:11" s="131" customFormat="1" ht="41.25" customHeight="1" thickBot="1">
      <c r="A2423" s="68"/>
      <c r="B2423" s="77"/>
      <c r="C2423" s="76"/>
      <c r="D2423" s="69" t="e">
        <f>VLOOKUP($C2422:$C$4969,$C$27:$D$4969,2,0)</f>
        <v>#N/A</v>
      </c>
      <c r="E2423" s="79"/>
      <c r="F2423" s="70" t="e">
        <f>VLOOKUP($E2423:$E$4969,'PLANO DE APLICAÇÃO'!$A$4:$B$1013,2,0)</f>
        <v>#N/A</v>
      </c>
      <c r="G2423" s="71"/>
      <c r="H2423" s="130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73"/>
      <c r="J2423" s="74"/>
      <c r="K2423" s="78"/>
    </row>
    <row r="2424" spans="1:11" s="131" customFormat="1" ht="41.25" customHeight="1" thickBot="1">
      <c r="A2424" s="68"/>
      <c r="B2424" s="77"/>
      <c r="C2424" s="76"/>
      <c r="D2424" s="69" t="e">
        <f>VLOOKUP($C2423:$C$4969,$C$27:$D$4969,2,0)</f>
        <v>#N/A</v>
      </c>
      <c r="E2424" s="79"/>
      <c r="F2424" s="70" t="e">
        <f>VLOOKUP($E2424:$E$4969,'PLANO DE APLICAÇÃO'!$A$4:$B$1013,2,0)</f>
        <v>#N/A</v>
      </c>
      <c r="G2424" s="71"/>
      <c r="H2424" s="130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73"/>
      <c r="J2424" s="74"/>
      <c r="K2424" s="78"/>
    </row>
    <row r="2425" spans="1:11" s="131" customFormat="1" ht="41.25" customHeight="1" thickBot="1">
      <c r="A2425" s="68"/>
      <c r="B2425" s="77"/>
      <c r="C2425" s="76"/>
      <c r="D2425" s="69" t="e">
        <f>VLOOKUP($C2424:$C$4969,$C$27:$D$4969,2,0)</f>
        <v>#N/A</v>
      </c>
      <c r="E2425" s="79"/>
      <c r="F2425" s="70" t="e">
        <f>VLOOKUP($E2425:$E$4969,'PLANO DE APLICAÇÃO'!$A$4:$B$1013,2,0)</f>
        <v>#N/A</v>
      </c>
      <c r="G2425" s="71"/>
      <c r="H2425" s="130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73"/>
      <c r="J2425" s="74"/>
      <c r="K2425" s="78"/>
    </row>
    <row r="2426" spans="1:11" s="131" customFormat="1" ht="41.25" customHeight="1" thickBot="1">
      <c r="A2426" s="68"/>
      <c r="B2426" s="77"/>
      <c r="C2426" s="76"/>
      <c r="D2426" s="69" t="e">
        <f>VLOOKUP($C2425:$C$4969,$C$27:$D$4969,2,0)</f>
        <v>#N/A</v>
      </c>
      <c r="E2426" s="79"/>
      <c r="F2426" s="70" t="e">
        <f>VLOOKUP($E2426:$E$4969,'PLANO DE APLICAÇÃO'!$A$4:$B$1013,2,0)</f>
        <v>#N/A</v>
      </c>
      <c r="G2426" s="71"/>
      <c r="H2426" s="130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73"/>
      <c r="J2426" s="74"/>
      <c r="K2426" s="78"/>
    </row>
    <row r="2427" spans="1:11" s="131" customFormat="1" ht="41.25" customHeight="1" thickBot="1">
      <c r="A2427" s="68"/>
      <c r="B2427" s="77"/>
      <c r="C2427" s="76"/>
      <c r="D2427" s="69" t="e">
        <f>VLOOKUP($C2426:$C$4969,$C$27:$D$4969,2,0)</f>
        <v>#N/A</v>
      </c>
      <c r="E2427" s="79"/>
      <c r="F2427" s="70" t="e">
        <f>VLOOKUP($E2427:$E$4969,'PLANO DE APLICAÇÃO'!$A$4:$B$1013,2,0)</f>
        <v>#N/A</v>
      </c>
      <c r="G2427" s="71"/>
      <c r="H2427" s="130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73"/>
      <c r="J2427" s="74"/>
      <c r="K2427" s="78"/>
    </row>
    <row r="2428" spans="1:11" s="131" customFormat="1" ht="41.25" customHeight="1" thickBot="1">
      <c r="A2428" s="68"/>
      <c r="B2428" s="77"/>
      <c r="C2428" s="76"/>
      <c r="D2428" s="69" t="e">
        <f>VLOOKUP($C2427:$C$4969,$C$27:$D$4969,2,0)</f>
        <v>#N/A</v>
      </c>
      <c r="E2428" s="79"/>
      <c r="F2428" s="70" t="e">
        <f>VLOOKUP($E2428:$E$4969,'PLANO DE APLICAÇÃO'!$A$4:$B$1013,2,0)</f>
        <v>#N/A</v>
      </c>
      <c r="G2428" s="71"/>
      <c r="H2428" s="130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73"/>
      <c r="J2428" s="74"/>
      <c r="K2428" s="78"/>
    </row>
    <row r="2429" spans="1:11" s="131" customFormat="1" ht="41.25" customHeight="1" thickBot="1">
      <c r="A2429" s="68"/>
      <c r="B2429" s="77"/>
      <c r="C2429" s="76"/>
      <c r="D2429" s="69" t="e">
        <f>VLOOKUP($C2428:$C$4969,$C$27:$D$4969,2,0)</f>
        <v>#N/A</v>
      </c>
      <c r="E2429" s="79"/>
      <c r="F2429" s="70" t="e">
        <f>VLOOKUP($E2429:$E$4969,'PLANO DE APLICAÇÃO'!$A$4:$B$1013,2,0)</f>
        <v>#N/A</v>
      </c>
      <c r="G2429" s="71"/>
      <c r="H2429" s="130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73"/>
      <c r="J2429" s="74"/>
      <c r="K2429" s="78"/>
    </row>
    <row r="2430" spans="1:11" s="131" customFormat="1" ht="41.25" customHeight="1" thickBot="1">
      <c r="A2430" s="68"/>
      <c r="B2430" s="77"/>
      <c r="C2430" s="76"/>
      <c r="D2430" s="69" t="e">
        <f>VLOOKUP($C2429:$C$4969,$C$27:$D$4969,2,0)</f>
        <v>#N/A</v>
      </c>
      <c r="E2430" s="79"/>
      <c r="F2430" s="70" t="e">
        <f>VLOOKUP($E2430:$E$4969,'PLANO DE APLICAÇÃO'!$A$4:$B$1013,2,0)</f>
        <v>#N/A</v>
      </c>
      <c r="G2430" s="71"/>
      <c r="H2430" s="130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73"/>
      <c r="J2430" s="74"/>
      <c r="K2430" s="78"/>
    </row>
    <row r="2431" spans="1:11" s="131" customFormat="1" ht="41.25" customHeight="1" thickBot="1">
      <c r="A2431" s="68"/>
      <c r="B2431" s="77"/>
      <c r="C2431" s="76"/>
      <c r="D2431" s="69" t="e">
        <f>VLOOKUP($C2430:$C$4969,$C$27:$D$4969,2,0)</f>
        <v>#N/A</v>
      </c>
      <c r="E2431" s="79"/>
      <c r="F2431" s="70" t="e">
        <f>VLOOKUP($E2431:$E$4969,'PLANO DE APLICAÇÃO'!$A$4:$B$1013,2,0)</f>
        <v>#N/A</v>
      </c>
      <c r="G2431" s="71"/>
      <c r="H2431" s="130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73"/>
      <c r="J2431" s="74"/>
      <c r="K2431" s="78"/>
    </row>
    <row r="2432" spans="1:11" s="131" customFormat="1" ht="41.25" customHeight="1" thickBot="1">
      <c r="A2432" s="68"/>
      <c r="B2432" s="77"/>
      <c r="C2432" s="76"/>
      <c r="D2432" s="69" t="e">
        <f>VLOOKUP($C2431:$C$4969,$C$27:$D$4969,2,0)</f>
        <v>#N/A</v>
      </c>
      <c r="E2432" s="79"/>
      <c r="F2432" s="70" t="e">
        <f>VLOOKUP($E2432:$E$4969,'PLANO DE APLICAÇÃO'!$A$4:$B$1013,2,0)</f>
        <v>#N/A</v>
      </c>
      <c r="G2432" s="71"/>
      <c r="H2432" s="130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73"/>
      <c r="J2432" s="74"/>
      <c r="K2432" s="78"/>
    </row>
    <row r="2433" spans="1:11" s="131" customFormat="1" ht="41.25" customHeight="1" thickBot="1">
      <c r="A2433" s="68"/>
      <c r="B2433" s="77"/>
      <c r="C2433" s="76"/>
      <c r="D2433" s="69" t="e">
        <f>VLOOKUP($C2432:$C$4969,$C$27:$D$4969,2,0)</f>
        <v>#N/A</v>
      </c>
      <c r="E2433" s="79"/>
      <c r="F2433" s="70" t="e">
        <f>VLOOKUP($E2433:$E$4969,'PLANO DE APLICAÇÃO'!$A$4:$B$1013,2,0)</f>
        <v>#N/A</v>
      </c>
      <c r="G2433" s="71"/>
      <c r="H2433" s="130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73"/>
      <c r="J2433" s="74"/>
      <c r="K2433" s="78"/>
    </row>
    <row r="2434" spans="1:11" s="131" customFormat="1" ht="41.25" customHeight="1" thickBot="1">
      <c r="A2434" s="68"/>
      <c r="B2434" s="77"/>
      <c r="C2434" s="76"/>
      <c r="D2434" s="69" t="e">
        <f>VLOOKUP($C2433:$C$4969,$C$27:$D$4969,2,0)</f>
        <v>#N/A</v>
      </c>
      <c r="E2434" s="79"/>
      <c r="F2434" s="70" t="e">
        <f>VLOOKUP($E2434:$E$4969,'PLANO DE APLICAÇÃO'!$A$4:$B$1013,2,0)</f>
        <v>#N/A</v>
      </c>
      <c r="G2434" s="71"/>
      <c r="H2434" s="130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73"/>
      <c r="J2434" s="74"/>
      <c r="K2434" s="78"/>
    </row>
    <row r="2435" spans="1:11" s="131" customFormat="1" ht="41.25" customHeight="1" thickBot="1">
      <c r="A2435" s="68"/>
      <c r="B2435" s="77"/>
      <c r="C2435" s="76"/>
      <c r="D2435" s="69" t="e">
        <f>VLOOKUP($C2434:$C$4969,$C$27:$D$4969,2,0)</f>
        <v>#N/A</v>
      </c>
      <c r="E2435" s="79"/>
      <c r="F2435" s="70" t="e">
        <f>VLOOKUP($E2435:$E$4969,'PLANO DE APLICAÇÃO'!$A$4:$B$1013,2,0)</f>
        <v>#N/A</v>
      </c>
      <c r="G2435" s="71"/>
      <c r="H2435" s="130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73"/>
      <c r="J2435" s="74"/>
      <c r="K2435" s="78"/>
    </row>
    <row r="2436" spans="1:11" s="131" customFormat="1" ht="41.25" customHeight="1" thickBot="1">
      <c r="A2436" s="68"/>
      <c r="B2436" s="77"/>
      <c r="C2436" s="76"/>
      <c r="D2436" s="69" t="e">
        <f>VLOOKUP($C2435:$C$4969,$C$27:$D$4969,2,0)</f>
        <v>#N/A</v>
      </c>
      <c r="E2436" s="79"/>
      <c r="F2436" s="70" t="e">
        <f>VLOOKUP($E2436:$E$4969,'PLANO DE APLICAÇÃO'!$A$4:$B$1013,2,0)</f>
        <v>#N/A</v>
      </c>
      <c r="G2436" s="71"/>
      <c r="H2436" s="130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73"/>
      <c r="J2436" s="74"/>
      <c r="K2436" s="78"/>
    </row>
    <row r="2437" spans="1:11" s="131" customFormat="1" ht="41.25" customHeight="1" thickBot="1">
      <c r="A2437" s="68"/>
      <c r="B2437" s="77"/>
      <c r="C2437" s="76"/>
      <c r="D2437" s="69" t="e">
        <f>VLOOKUP($C2436:$C$4969,$C$27:$D$4969,2,0)</f>
        <v>#N/A</v>
      </c>
      <c r="E2437" s="79"/>
      <c r="F2437" s="70" t="e">
        <f>VLOOKUP($E2437:$E$4969,'PLANO DE APLICAÇÃO'!$A$4:$B$1013,2,0)</f>
        <v>#N/A</v>
      </c>
      <c r="G2437" s="71"/>
      <c r="H2437" s="130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73"/>
      <c r="J2437" s="74"/>
      <c r="K2437" s="78"/>
    </row>
    <row r="2438" spans="1:11" s="131" customFormat="1" ht="41.25" customHeight="1" thickBot="1">
      <c r="A2438" s="68"/>
      <c r="B2438" s="77"/>
      <c r="C2438" s="76"/>
      <c r="D2438" s="69" t="e">
        <f>VLOOKUP($C2437:$C$4969,$C$27:$D$4969,2,0)</f>
        <v>#N/A</v>
      </c>
      <c r="E2438" s="79"/>
      <c r="F2438" s="70" t="e">
        <f>VLOOKUP($E2438:$E$4969,'PLANO DE APLICAÇÃO'!$A$4:$B$1013,2,0)</f>
        <v>#N/A</v>
      </c>
      <c r="G2438" s="71"/>
      <c r="H2438" s="130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73"/>
      <c r="J2438" s="74"/>
      <c r="K2438" s="78"/>
    </row>
    <row r="2439" spans="1:11" s="131" customFormat="1" ht="41.25" customHeight="1" thickBot="1">
      <c r="A2439" s="68"/>
      <c r="B2439" s="77"/>
      <c r="C2439" s="76"/>
      <c r="D2439" s="69" t="e">
        <f>VLOOKUP($C2438:$C$4969,$C$27:$D$4969,2,0)</f>
        <v>#N/A</v>
      </c>
      <c r="E2439" s="79"/>
      <c r="F2439" s="70" t="e">
        <f>VLOOKUP($E2439:$E$4969,'PLANO DE APLICAÇÃO'!$A$4:$B$1013,2,0)</f>
        <v>#N/A</v>
      </c>
      <c r="G2439" s="71"/>
      <c r="H2439" s="130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73"/>
      <c r="J2439" s="74"/>
      <c r="K2439" s="78"/>
    </row>
    <row r="2440" spans="1:11" s="131" customFormat="1" ht="41.25" customHeight="1" thickBot="1">
      <c r="A2440" s="68"/>
      <c r="B2440" s="77"/>
      <c r="C2440" s="76"/>
      <c r="D2440" s="69" t="e">
        <f>VLOOKUP($C2439:$C$4969,$C$27:$D$4969,2,0)</f>
        <v>#N/A</v>
      </c>
      <c r="E2440" s="79"/>
      <c r="F2440" s="70" t="e">
        <f>VLOOKUP($E2440:$E$4969,'PLANO DE APLICAÇÃO'!$A$4:$B$1013,2,0)</f>
        <v>#N/A</v>
      </c>
      <c r="G2440" s="71"/>
      <c r="H2440" s="130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73"/>
      <c r="J2440" s="74"/>
      <c r="K2440" s="78"/>
    </row>
    <row r="2441" spans="1:11" s="131" customFormat="1" ht="41.25" customHeight="1" thickBot="1">
      <c r="A2441" s="68"/>
      <c r="B2441" s="77"/>
      <c r="C2441" s="76"/>
      <c r="D2441" s="69" t="e">
        <f>VLOOKUP($C2440:$C$4969,$C$27:$D$4969,2,0)</f>
        <v>#N/A</v>
      </c>
      <c r="E2441" s="79"/>
      <c r="F2441" s="70" t="e">
        <f>VLOOKUP($E2441:$E$4969,'PLANO DE APLICAÇÃO'!$A$4:$B$1013,2,0)</f>
        <v>#N/A</v>
      </c>
      <c r="G2441" s="71"/>
      <c r="H2441" s="130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73"/>
      <c r="J2441" s="74"/>
      <c r="K2441" s="78"/>
    </row>
    <row r="2442" spans="1:11" s="131" customFormat="1" ht="41.25" customHeight="1" thickBot="1">
      <c r="A2442" s="68"/>
      <c r="B2442" s="77"/>
      <c r="C2442" s="76"/>
      <c r="D2442" s="69" t="e">
        <f>VLOOKUP($C2441:$C$4969,$C$27:$D$4969,2,0)</f>
        <v>#N/A</v>
      </c>
      <c r="E2442" s="79"/>
      <c r="F2442" s="70" t="e">
        <f>VLOOKUP($E2442:$E$4969,'PLANO DE APLICAÇÃO'!$A$4:$B$1013,2,0)</f>
        <v>#N/A</v>
      </c>
      <c r="G2442" s="71"/>
      <c r="H2442" s="130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73"/>
      <c r="J2442" s="74"/>
      <c r="K2442" s="78"/>
    </row>
    <row r="2443" spans="1:11" s="131" customFormat="1" ht="41.25" customHeight="1" thickBot="1">
      <c r="A2443" s="68"/>
      <c r="B2443" s="77"/>
      <c r="C2443" s="76"/>
      <c r="D2443" s="69" t="e">
        <f>VLOOKUP($C2442:$C$4969,$C$27:$D$4969,2,0)</f>
        <v>#N/A</v>
      </c>
      <c r="E2443" s="79"/>
      <c r="F2443" s="70" t="e">
        <f>VLOOKUP($E2443:$E$4969,'PLANO DE APLICAÇÃO'!$A$4:$B$1013,2,0)</f>
        <v>#N/A</v>
      </c>
      <c r="G2443" s="71"/>
      <c r="H2443" s="130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73"/>
      <c r="J2443" s="74"/>
      <c r="K2443" s="78"/>
    </row>
    <row r="2444" spans="1:11" s="131" customFormat="1" ht="41.25" customHeight="1" thickBot="1">
      <c r="A2444" s="68"/>
      <c r="B2444" s="77"/>
      <c r="C2444" s="76"/>
      <c r="D2444" s="69" t="e">
        <f>VLOOKUP($C2443:$C$4969,$C$27:$D$4969,2,0)</f>
        <v>#N/A</v>
      </c>
      <c r="E2444" s="79"/>
      <c r="F2444" s="70" t="e">
        <f>VLOOKUP($E2444:$E$4969,'PLANO DE APLICAÇÃO'!$A$4:$B$1013,2,0)</f>
        <v>#N/A</v>
      </c>
      <c r="G2444" s="71"/>
      <c r="H2444" s="130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73"/>
      <c r="J2444" s="74"/>
      <c r="K2444" s="78"/>
    </row>
    <row r="2445" spans="1:11" s="131" customFormat="1" ht="41.25" customHeight="1" thickBot="1">
      <c r="A2445" s="68"/>
      <c r="B2445" s="77"/>
      <c r="C2445" s="76"/>
      <c r="D2445" s="69" t="e">
        <f>VLOOKUP($C2444:$C$4969,$C$27:$D$4969,2,0)</f>
        <v>#N/A</v>
      </c>
      <c r="E2445" s="79"/>
      <c r="F2445" s="70" t="e">
        <f>VLOOKUP($E2445:$E$4969,'PLANO DE APLICAÇÃO'!$A$4:$B$1013,2,0)</f>
        <v>#N/A</v>
      </c>
      <c r="G2445" s="71"/>
      <c r="H2445" s="130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73"/>
      <c r="J2445" s="74"/>
      <c r="K2445" s="78"/>
    </row>
    <row r="2446" spans="1:11" s="131" customFormat="1" ht="41.25" customHeight="1" thickBot="1">
      <c r="A2446" s="68"/>
      <c r="B2446" s="77"/>
      <c r="C2446" s="76"/>
      <c r="D2446" s="69" t="e">
        <f>VLOOKUP($C2445:$C$4969,$C$27:$D$4969,2,0)</f>
        <v>#N/A</v>
      </c>
      <c r="E2446" s="79"/>
      <c r="F2446" s="70" t="e">
        <f>VLOOKUP($E2446:$E$4969,'PLANO DE APLICAÇÃO'!$A$4:$B$1013,2,0)</f>
        <v>#N/A</v>
      </c>
      <c r="G2446" s="71"/>
      <c r="H2446" s="130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73"/>
      <c r="J2446" s="74"/>
      <c r="K2446" s="78"/>
    </row>
    <row r="2447" spans="1:11" s="131" customFormat="1" ht="41.25" customHeight="1" thickBot="1">
      <c r="A2447" s="68"/>
      <c r="B2447" s="77"/>
      <c r="C2447" s="76"/>
      <c r="D2447" s="69" t="e">
        <f>VLOOKUP($C2446:$C$4969,$C$27:$D$4969,2,0)</f>
        <v>#N/A</v>
      </c>
      <c r="E2447" s="79"/>
      <c r="F2447" s="70" t="e">
        <f>VLOOKUP($E2447:$E$4969,'PLANO DE APLICAÇÃO'!$A$4:$B$1013,2,0)</f>
        <v>#N/A</v>
      </c>
      <c r="G2447" s="71"/>
      <c r="H2447" s="130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73"/>
      <c r="J2447" s="74"/>
      <c r="K2447" s="78"/>
    </row>
    <row r="2448" spans="1:11" s="131" customFormat="1" ht="41.25" customHeight="1" thickBot="1">
      <c r="A2448" s="68"/>
      <c r="B2448" s="77"/>
      <c r="C2448" s="76"/>
      <c r="D2448" s="69" t="e">
        <f>VLOOKUP($C2447:$C$4969,$C$27:$D$4969,2,0)</f>
        <v>#N/A</v>
      </c>
      <c r="E2448" s="79"/>
      <c r="F2448" s="70" t="e">
        <f>VLOOKUP($E2448:$E$4969,'PLANO DE APLICAÇÃO'!$A$4:$B$1013,2,0)</f>
        <v>#N/A</v>
      </c>
      <c r="G2448" s="71"/>
      <c r="H2448" s="130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73"/>
      <c r="J2448" s="74"/>
      <c r="K2448" s="78"/>
    </row>
    <row r="2449" spans="1:11" s="131" customFormat="1" ht="41.25" customHeight="1" thickBot="1">
      <c r="A2449" s="68"/>
      <c r="B2449" s="77"/>
      <c r="C2449" s="76"/>
      <c r="D2449" s="69" t="e">
        <f>VLOOKUP($C2448:$C$4969,$C$27:$D$4969,2,0)</f>
        <v>#N/A</v>
      </c>
      <c r="E2449" s="79"/>
      <c r="F2449" s="70" t="e">
        <f>VLOOKUP($E2449:$E$4969,'PLANO DE APLICAÇÃO'!$A$4:$B$1013,2,0)</f>
        <v>#N/A</v>
      </c>
      <c r="G2449" s="71"/>
      <c r="H2449" s="130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73"/>
      <c r="J2449" s="74"/>
      <c r="K2449" s="78"/>
    </row>
    <row r="2450" spans="1:11" s="131" customFormat="1" ht="41.25" customHeight="1" thickBot="1">
      <c r="A2450" s="68"/>
      <c r="B2450" s="77"/>
      <c r="C2450" s="76"/>
      <c r="D2450" s="69" t="e">
        <f>VLOOKUP($C2449:$C$4969,$C$27:$D$4969,2,0)</f>
        <v>#N/A</v>
      </c>
      <c r="E2450" s="79"/>
      <c r="F2450" s="70" t="e">
        <f>VLOOKUP($E2450:$E$4969,'PLANO DE APLICAÇÃO'!$A$4:$B$1013,2,0)</f>
        <v>#N/A</v>
      </c>
      <c r="G2450" s="71"/>
      <c r="H2450" s="130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73"/>
      <c r="J2450" s="74"/>
      <c r="K2450" s="78"/>
    </row>
    <row r="2451" spans="1:11" s="131" customFormat="1" ht="41.25" customHeight="1" thickBot="1">
      <c r="A2451" s="68"/>
      <c r="B2451" s="77"/>
      <c r="C2451" s="76"/>
      <c r="D2451" s="69" t="e">
        <f>VLOOKUP($C2450:$C$4969,$C$27:$D$4969,2,0)</f>
        <v>#N/A</v>
      </c>
      <c r="E2451" s="79"/>
      <c r="F2451" s="70" t="e">
        <f>VLOOKUP($E2451:$E$4969,'PLANO DE APLICAÇÃO'!$A$4:$B$1013,2,0)</f>
        <v>#N/A</v>
      </c>
      <c r="G2451" s="71"/>
      <c r="H2451" s="130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73"/>
      <c r="J2451" s="74"/>
      <c r="K2451" s="78"/>
    </row>
    <row r="2452" spans="1:11" s="131" customFormat="1" ht="41.25" customHeight="1" thickBot="1">
      <c r="A2452" s="68"/>
      <c r="B2452" s="77"/>
      <c r="C2452" s="76"/>
      <c r="D2452" s="69" t="e">
        <f>VLOOKUP($C2451:$C$4969,$C$27:$D$4969,2,0)</f>
        <v>#N/A</v>
      </c>
      <c r="E2452" s="79"/>
      <c r="F2452" s="70" t="e">
        <f>VLOOKUP($E2452:$E$4969,'PLANO DE APLICAÇÃO'!$A$4:$B$1013,2,0)</f>
        <v>#N/A</v>
      </c>
      <c r="G2452" s="71"/>
      <c r="H2452" s="130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73"/>
      <c r="J2452" s="74"/>
      <c r="K2452" s="78"/>
    </row>
    <row r="2453" spans="1:11" s="131" customFormat="1" ht="41.25" customHeight="1" thickBot="1">
      <c r="A2453" s="68"/>
      <c r="B2453" s="77"/>
      <c r="C2453" s="76"/>
      <c r="D2453" s="69" t="e">
        <f>VLOOKUP($C2452:$C$4969,$C$27:$D$4969,2,0)</f>
        <v>#N/A</v>
      </c>
      <c r="E2453" s="79"/>
      <c r="F2453" s="70" t="e">
        <f>VLOOKUP($E2453:$E$4969,'PLANO DE APLICAÇÃO'!$A$4:$B$1013,2,0)</f>
        <v>#N/A</v>
      </c>
      <c r="G2453" s="71"/>
      <c r="H2453" s="130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73"/>
      <c r="J2453" s="74"/>
      <c r="K2453" s="78"/>
    </row>
    <row r="2454" spans="1:11" s="131" customFormat="1" ht="41.25" customHeight="1" thickBot="1">
      <c r="A2454" s="68"/>
      <c r="B2454" s="77"/>
      <c r="C2454" s="76"/>
      <c r="D2454" s="69" t="e">
        <f>VLOOKUP($C2453:$C$4969,$C$27:$D$4969,2,0)</f>
        <v>#N/A</v>
      </c>
      <c r="E2454" s="79"/>
      <c r="F2454" s="70" t="e">
        <f>VLOOKUP($E2454:$E$4969,'PLANO DE APLICAÇÃO'!$A$4:$B$1013,2,0)</f>
        <v>#N/A</v>
      </c>
      <c r="G2454" s="71"/>
      <c r="H2454" s="130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73"/>
      <c r="J2454" s="74"/>
      <c r="K2454" s="78"/>
    </row>
    <row r="2455" spans="1:11" s="131" customFormat="1" ht="41.25" customHeight="1" thickBot="1">
      <c r="A2455" s="68"/>
      <c r="B2455" s="77"/>
      <c r="C2455" s="76"/>
      <c r="D2455" s="69" t="e">
        <f>VLOOKUP($C2454:$C$4969,$C$27:$D$4969,2,0)</f>
        <v>#N/A</v>
      </c>
      <c r="E2455" s="79"/>
      <c r="F2455" s="70" t="e">
        <f>VLOOKUP($E2455:$E$4969,'PLANO DE APLICAÇÃO'!$A$4:$B$1013,2,0)</f>
        <v>#N/A</v>
      </c>
      <c r="G2455" s="71"/>
      <c r="H2455" s="130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73"/>
      <c r="J2455" s="74"/>
      <c r="K2455" s="78"/>
    </row>
    <row r="2456" spans="1:11" s="131" customFormat="1" ht="41.25" customHeight="1" thickBot="1">
      <c r="A2456" s="68"/>
      <c r="B2456" s="77"/>
      <c r="C2456" s="76"/>
      <c r="D2456" s="69" t="e">
        <f>VLOOKUP($C2455:$C$4969,$C$27:$D$4969,2,0)</f>
        <v>#N/A</v>
      </c>
      <c r="E2456" s="79"/>
      <c r="F2456" s="70" t="e">
        <f>VLOOKUP($E2456:$E$4969,'PLANO DE APLICAÇÃO'!$A$4:$B$1013,2,0)</f>
        <v>#N/A</v>
      </c>
      <c r="G2456" s="71"/>
      <c r="H2456" s="130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73"/>
      <c r="J2456" s="74"/>
      <c r="K2456" s="78"/>
    </row>
    <row r="2457" spans="1:11" s="131" customFormat="1" ht="41.25" customHeight="1" thickBot="1">
      <c r="A2457" s="68"/>
      <c r="B2457" s="77"/>
      <c r="C2457" s="76"/>
      <c r="D2457" s="69" t="e">
        <f>VLOOKUP($C2456:$C$4969,$C$27:$D$4969,2,0)</f>
        <v>#N/A</v>
      </c>
      <c r="E2457" s="79"/>
      <c r="F2457" s="70" t="e">
        <f>VLOOKUP($E2457:$E$4969,'PLANO DE APLICAÇÃO'!$A$4:$B$1013,2,0)</f>
        <v>#N/A</v>
      </c>
      <c r="G2457" s="71"/>
      <c r="H2457" s="130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73"/>
      <c r="J2457" s="74"/>
      <c r="K2457" s="78"/>
    </row>
    <row r="2458" spans="1:11" s="131" customFormat="1" ht="41.25" customHeight="1" thickBot="1">
      <c r="A2458" s="68"/>
      <c r="B2458" s="77"/>
      <c r="C2458" s="76"/>
      <c r="D2458" s="69" t="e">
        <f>VLOOKUP($C2457:$C$4969,$C$27:$D$4969,2,0)</f>
        <v>#N/A</v>
      </c>
      <c r="E2458" s="79"/>
      <c r="F2458" s="70" t="e">
        <f>VLOOKUP($E2458:$E$4969,'PLANO DE APLICAÇÃO'!$A$4:$B$1013,2,0)</f>
        <v>#N/A</v>
      </c>
      <c r="G2458" s="71"/>
      <c r="H2458" s="130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73"/>
      <c r="J2458" s="74"/>
      <c r="K2458" s="78"/>
    </row>
    <row r="2459" spans="1:11" s="131" customFormat="1" ht="41.25" customHeight="1" thickBot="1">
      <c r="A2459" s="68"/>
      <c r="B2459" s="77"/>
      <c r="C2459" s="76"/>
      <c r="D2459" s="69" t="e">
        <f>VLOOKUP($C2458:$C$4969,$C$27:$D$4969,2,0)</f>
        <v>#N/A</v>
      </c>
      <c r="E2459" s="79"/>
      <c r="F2459" s="70" t="e">
        <f>VLOOKUP($E2459:$E$4969,'PLANO DE APLICAÇÃO'!$A$4:$B$1013,2,0)</f>
        <v>#N/A</v>
      </c>
      <c r="G2459" s="71"/>
      <c r="H2459" s="130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73"/>
      <c r="J2459" s="74"/>
      <c r="K2459" s="78"/>
    </row>
    <row r="2460" spans="1:11" s="131" customFormat="1" ht="41.25" customHeight="1" thickBot="1">
      <c r="A2460" s="68"/>
      <c r="B2460" s="77"/>
      <c r="C2460" s="76"/>
      <c r="D2460" s="69" t="e">
        <f>VLOOKUP($C2459:$C$4969,$C$27:$D$4969,2,0)</f>
        <v>#N/A</v>
      </c>
      <c r="E2460" s="79"/>
      <c r="F2460" s="70" t="e">
        <f>VLOOKUP($E2460:$E$4969,'PLANO DE APLICAÇÃO'!$A$4:$B$1013,2,0)</f>
        <v>#N/A</v>
      </c>
      <c r="G2460" s="71"/>
      <c r="H2460" s="130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73"/>
      <c r="J2460" s="74"/>
      <c r="K2460" s="78"/>
    </row>
    <row r="2461" spans="1:11" s="131" customFormat="1" ht="41.25" customHeight="1" thickBot="1">
      <c r="A2461" s="68"/>
      <c r="B2461" s="77"/>
      <c r="C2461" s="76"/>
      <c r="D2461" s="69" t="e">
        <f>VLOOKUP($C2460:$C$4969,$C$27:$D$4969,2,0)</f>
        <v>#N/A</v>
      </c>
      <c r="E2461" s="79"/>
      <c r="F2461" s="70" t="e">
        <f>VLOOKUP($E2461:$E$4969,'PLANO DE APLICAÇÃO'!$A$4:$B$1013,2,0)</f>
        <v>#N/A</v>
      </c>
      <c r="G2461" s="71"/>
      <c r="H2461" s="130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73"/>
      <c r="J2461" s="74"/>
      <c r="K2461" s="78"/>
    </row>
    <row r="2462" spans="1:11" s="131" customFormat="1" ht="41.25" customHeight="1" thickBot="1">
      <c r="A2462" s="68"/>
      <c r="B2462" s="77"/>
      <c r="C2462" s="76"/>
      <c r="D2462" s="69" t="e">
        <f>VLOOKUP($C2461:$C$4969,$C$27:$D$4969,2,0)</f>
        <v>#N/A</v>
      </c>
      <c r="E2462" s="79"/>
      <c r="F2462" s="70" t="e">
        <f>VLOOKUP($E2462:$E$4969,'PLANO DE APLICAÇÃO'!$A$4:$B$1013,2,0)</f>
        <v>#N/A</v>
      </c>
      <c r="G2462" s="71"/>
      <c r="H2462" s="130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73"/>
      <c r="J2462" s="74"/>
      <c r="K2462" s="78"/>
    </row>
    <row r="2463" spans="1:11" s="131" customFormat="1" ht="41.25" customHeight="1" thickBot="1">
      <c r="A2463" s="68"/>
      <c r="B2463" s="77"/>
      <c r="C2463" s="76"/>
      <c r="D2463" s="69" t="e">
        <f>VLOOKUP($C2462:$C$4969,$C$27:$D$4969,2,0)</f>
        <v>#N/A</v>
      </c>
      <c r="E2463" s="79"/>
      <c r="F2463" s="70" t="e">
        <f>VLOOKUP($E2463:$E$4969,'PLANO DE APLICAÇÃO'!$A$4:$B$1013,2,0)</f>
        <v>#N/A</v>
      </c>
      <c r="G2463" s="71"/>
      <c r="H2463" s="130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73"/>
      <c r="J2463" s="74"/>
      <c r="K2463" s="78"/>
    </row>
    <row r="2464" spans="1:11" s="131" customFormat="1" ht="41.25" customHeight="1" thickBot="1">
      <c r="A2464" s="68"/>
      <c r="B2464" s="77"/>
      <c r="C2464" s="76"/>
      <c r="D2464" s="69" t="e">
        <f>VLOOKUP($C2463:$C$4969,$C$27:$D$4969,2,0)</f>
        <v>#N/A</v>
      </c>
      <c r="E2464" s="79"/>
      <c r="F2464" s="70" t="e">
        <f>VLOOKUP($E2464:$E$4969,'PLANO DE APLICAÇÃO'!$A$4:$B$1013,2,0)</f>
        <v>#N/A</v>
      </c>
      <c r="G2464" s="71"/>
      <c r="H2464" s="130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73"/>
      <c r="J2464" s="74"/>
      <c r="K2464" s="78"/>
    </row>
    <row r="2465" spans="1:11" s="131" customFormat="1" ht="41.25" customHeight="1" thickBot="1">
      <c r="A2465" s="68"/>
      <c r="B2465" s="77"/>
      <c r="C2465" s="76"/>
      <c r="D2465" s="69" t="e">
        <f>VLOOKUP($C2464:$C$4969,$C$27:$D$4969,2,0)</f>
        <v>#N/A</v>
      </c>
      <c r="E2465" s="79"/>
      <c r="F2465" s="70" t="e">
        <f>VLOOKUP($E2465:$E$4969,'PLANO DE APLICAÇÃO'!$A$4:$B$1013,2,0)</f>
        <v>#N/A</v>
      </c>
      <c r="G2465" s="71"/>
      <c r="H2465" s="130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73"/>
      <c r="J2465" s="74"/>
      <c r="K2465" s="78"/>
    </row>
    <row r="2466" spans="1:11" s="131" customFormat="1" ht="41.25" customHeight="1" thickBot="1">
      <c r="A2466" s="68"/>
      <c r="B2466" s="77"/>
      <c r="C2466" s="76"/>
      <c r="D2466" s="69" t="e">
        <f>VLOOKUP($C2465:$C$4969,$C$27:$D$4969,2,0)</f>
        <v>#N/A</v>
      </c>
      <c r="E2466" s="79"/>
      <c r="F2466" s="70" t="e">
        <f>VLOOKUP($E2466:$E$4969,'PLANO DE APLICAÇÃO'!$A$4:$B$1013,2,0)</f>
        <v>#N/A</v>
      </c>
      <c r="G2466" s="71"/>
      <c r="H2466" s="130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73"/>
      <c r="J2466" s="74"/>
      <c r="K2466" s="78"/>
    </row>
    <row r="2467" spans="1:11" s="131" customFormat="1" ht="41.25" customHeight="1" thickBot="1">
      <c r="A2467" s="68"/>
      <c r="B2467" s="77"/>
      <c r="C2467" s="76"/>
      <c r="D2467" s="69" t="e">
        <f>VLOOKUP($C2466:$C$4969,$C$27:$D$4969,2,0)</f>
        <v>#N/A</v>
      </c>
      <c r="E2467" s="79"/>
      <c r="F2467" s="70" t="e">
        <f>VLOOKUP($E2467:$E$4969,'PLANO DE APLICAÇÃO'!$A$4:$B$1013,2,0)</f>
        <v>#N/A</v>
      </c>
      <c r="G2467" s="71"/>
      <c r="H2467" s="130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73"/>
      <c r="J2467" s="74"/>
      <c r="K2467" s="78"/>
    </row>
    <row r="2468" spans="1:11" s="131" customFormat="1" ht="41.25" customHeight="1" thickBot="1">
      <c r="A2468" s="68"/>
      <c r="B2468" s="77"/>
      <c r="C2468" s="76"/>
      <c r="D2468" s="69" t="e">
        <f>VLOOKUP($C2467:$C$4969,$C$27:$D$4969,2,0)</f>
        <v>#N/A</v>
      </c>
      <c r="E2468" s="79"/>
      <c r="F2468" s="70" t="e">
        <f>VLOOKUP($E2468:$E$4969,'PLANO DE APLICAÇÃO'!$A$4:$B$1013,2,0)</f>
        <v>#N/A</v>
      </c>
      <c r="G2468" s="71"/>
      <c r="H2468" s="130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73"/>
      <c r="J2468" s="74"/>
      <c r="K2468" s="78"/>
    </row>
    <row r="2469" spans="1:11" s="131" customFormat="1" ht="41.25" customHeight="1" thickBot="1">
      <c r="A2469" s="68"/>
      <c r="B2469" s="77"/>
      <c r="C2469" s="76"/>
      <c r="D2469" s="69" t="e">
        <f>VLOOKUP($C2468:$C$4969,$C$27:$D$4969,2,0)</f>
        <v>#N/A</v>
      </c>
      <c r="E2469" s="79"/>
      <c r="F2469" s="70" t="e">
        <f>VLOOKUP($E2469:$E$4969,'PLANO DE APLICAÇÃO'!$A$4:$B$1013,2,0)</f>
        <v>#N/A</v>
      </c>
      <c r="G2469" s="71"/>
      <c r="H2469" s="130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73"/>
      <c r="J2469" s="74"/>
      <c r="K2469" s="78"/>
    </row>
    <row r="2470" spans="1:11" s="131" customFormat="1" ht="41.25" customHeight="1" thickBot="1">
      <c r="A2470" s="68"/>
      <c r="B2470" s="77"/>
      <c r="C2470" s="76"/>
      <c r="D2470" s="69" t="e">
        <f>VLOOKUP($C2469:$C$4969,$C$27:$D$4969,2,0)</f>
        <v>#N/A</v>
      </c>
      <c r="E2470" s="79"/>
      <c r="F2470" s="70" t="e">
        <f>VLOOKUP($E2470:$E$4969,'PLANO DE APLICAÇÃO'!$A$4:$B$1013,2,0)</f>
        <v>#N/A</v>
      </c>
      <c r="G2470" s="71"/>
      <c r="H2470" s="130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73"/>
      <c r="J2470" s="74"/>
      <c r="K2470" s="78"/>
    </row>
    <row r="2471" spans="1:11" s="131" customFormat="1" ht="41.25" customHeight="1" thickBot="1">
      <c r="A2471" s="68"/>
      <c r="B2471" s="77"/>
      <c r="C2471" s="76"/>
      <c r="D2471" s="69" t="e">
        <f>VLOOKUP($C2470:$C$4969,$C$27:$D$4969,2,0)</f>
        <v>#N/A</v>
      </c>
      <c r="E2471" s="79"/>
      <c r="F2471" s="70" t="e">
        <f>VLOOKUP($E2471:$E$4969,'PLANO DE APLICAÇÃO'!$A$4:$B$1013,2,0)</f>
        <v>#N/A</v>
      </c>
      <c r="G2471" s="71"/>
      <c r="H2471" s="130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73"/>
      <c r="J2471" s="74"/>
      <c r="K2471" s="78"/>
    </row>
    <row r="2472" spans="1:11" s="131" customFormat="1" ht="41.25" customHeight="1" thickBot="1">
      <c r="A2472" s="68"/>
      <c r="B2472" s="77"/>
      <c r="C2472" s="76"/>
      <c r="D2472" s="69" t="e">
        <f>VLOOKUP($C2471:$C$4969,$C$27:$D$4969,2,0)</f>
        <v>#N/A</v>
      </c>
      <c r="E2472" s="79"/>
      <c r="F2472" s="70" t="e">
        <f>VLOOKUP($E2472:$E$4969,'PLANO DE APLICAÇÃO'!$A$4:$B$1013,2,0)</f>
        <v>#N/A</v>
      </c>
      <c r="G2472" s="71"/>
      <c r="H2472" s="130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73"/>
      <c r="J2472" s="74"/>
      <c r="K2472" s="78"/>
    </row>
    <row r="2473" spans="1:11" s="131" customFormat="1" ht="41.25" customHeight="1" thickBot="1">
      <c r="A2473" s="68"/>
      <c r="B2473" s="77"/>
      <c r="C2473" s="76"/>
      <c r="D2473" s="69" t="e">
        <f>VLOOKUP($C2472:$C$4969,$C$27:$D$4969,2,0)</f>
        <v>#N/A</v>
      </c>
      <c r="E2473" s="79"/>
      <c r="F2473" s="70" t="e">
        <f>VLOOKUP($E2473:$E$4969,'PLANO DE APLICAÇÃO'!$A$4:$B$1013,2,0)</f>
        <v>#N/A</v>
      </c>
      <c r="G2473" s="71"/>
      <c r="H2473" s="130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73"/>
      <c r="J2473" s="74"/>
      <c r="K2473" s="78"/>
    </row>
    <row r="2474" spans="1:11" s="131" customFormat="1" ht="41.25" customHeight="1" thickBot="1">
      <c r="A2474" s="68"/>
      <c r="B2474" s="77"/>
      <c r="C2474" s="76"/>
      <c r="D2474" s="69" t="e">
        <f>VLOOKUP($C2473:$C$4969,$C$27:$D$4969,2,0)</f>
        <v>#N/A</v>
      </c>
      <c r="E2474" s="79"/>
      <c r="F2474" s="70" t="e">
        <f>VLOOKUP($E2474:$E$4969,'PLANO DE APLICAÇÃO'!$A$4:$B$1013,2,0)</f>
        <v>#N/A</v>
      </c>
      <c r="G2474" s="71"/>
      <c r="H2474" s="130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73"/>
      <c r="J2474" s="74"/>
      <c r="K2474" s="78"/>
    </row>
    <row r="2475" spans="1:11" s="131" customFormat="1" ht="41.25" customHeight="1" thickBot="1">
      <c r="A2475" s="68"/>
      <c r="B2475" s="77"/>
      <c r="C2475" s="76"/>
      <c r="D2475" s="69" t="e">
        <f>VLOOKUP($C2474:$C$4969,$C$27:$D$4969,2,0)</f>
        <v>#N/A</v>
      </c>
      <c r="E2475" s="79"/>
      <c r="F2475" s="70" t="e">
        <f>VLOOKUP($E2475:$E$4969,'PLANO DE APLICAÇÃO'!$A$4:$B$1013,2,0)</f>
        <v>#N/A</v>
      </c>
      <c r="G2475" s="71"/>
      <c r="H2475" s="130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73"/>
      <c r="J2475" s="74"/>
      <c r="K2475" s="78"/>
    </row>
    <row r="2476" spans="1:11" s="131" customFormat="1" ht="41.25" customHeight="1" thickBot="1">
      <c r="A2476" s="68"/>
      <c r="B2476" s="77"/>
      <c r="C2476" s="76"/>
      <c r="D2476" s="69" t="e">
        <f>VLOOKUP($C2475:$C$4969,$C$27:$D$4969,2,0)</f>
        <v>#N/A</v>
      </c>
      <c r="E2476" s="79"/>
      <c r="F2476" s="70" t="e">
        <f>VLOOKUP($E2476:$E$4969,'PLANO DE APLICAÇÃO'!$A$4:$B$1013,2,0)</f>
        <v>#N/A</v>
      </c>
      <c r="G2476" s="71"/>
      <c r="H2476" s="130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73"/>
      <c r="J2476" s="74"/>
      <c r="K2476" s="78"/>
    </row>
    <row r="2477" spans="1:11" s="131" customFormat="1" ht="41.25" customHeight="1" thickBot="1">
      <c r="A2477" s="68"/>
      <c r="B2477" s="77"/>
      <c r="C2477" s="76"/>
      <c r="D2477" s="69" t="e">
        <f>VLOOKUP($C2476:$C$4969,$C$27:$D$4969,2,0)</f>
        <v>#N/A</v>
      </c>
      <c r="E2477" s="79"/>
      <c r="F2477" s="70" t="e">
        <f>VLOOKUP($E2477:$E$4969,'PLANO DE APLICAÇÃO'!$A$4:$B$1013,2,0)</f>
        <v>#N/A</v>
      </c>
      <c r="G2477" s="71"/>
      <c r="H2477" s="130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73"/>
      <c r="J2477" s="74"/>
      <c r="K2477" s="78"/>
    </row>
    <row r="2478" spans="1:11" s="131" customFormat="1" ht="41.25" customHeight="1" thickBot="1">
      <c r="A2478" s="68"/>
      <c r="B2478" s="77"/>
      <c r="C2478" s="76"/>
      <c r="D2478" s="69" t="e">
        <f>VLOOKUP($C2477:$C$4969,$C$27:$D$4969,2,0)</f>
        <v>#N/A</v>
      </c>
      <c r="E2478" s="79"/>
      <c r="F2478" s="70" t="e">
        <f>VLOOKUP($E2478:$E$4969,'PLANO DE APLICAÇÃO'!$A$4:$B$1013,2,0)</f>
        <v>#N/A</v>
      </c>
      <c r="G2478" s="71"/>
      <c r="H2478" s="130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73"/>
      <c r="J2478" s="74"/>
      <c r="K2478" s="78"/>
    </row>
    <row r="2479" spans="1:11" s="131" customFormat="1" ht="41.25" customHeight="1" thickBot="1">
      <c r="A2479" s="68"/>
      <c r="B2479" s="77"/>
      <c r="C2479" s="76"/>
      <c r="D2479" s="69" t="e">
        <f>VLOOKUP($C2478:$C$4969,$C$27:$D$4969,2,0)</f>
        <v>#N/A</v>
      </c>
      <c r="E2479" s="79"/>
      <c r="F2479" s="70" t="e">
        <f>VLOOKUP($E2479:$E$4969,'PLANO DE APLICAÇÃO'!$A$4:$B$1013,2,0)</f>
        <v>#N/A</v>
      </c>
      <c r="G2479" s="71"/>
      <c r="H2479" s="130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73"/>
      <c r="J2479" s="74"/>
      <c r="K2479" s="78"/>
    </row>
    <row r="2480" spans="1:11" s="131" customFormat="1" ht="41.25" customHeight="1" thickBot="1">
      <c r="A2480" s="68"/>
      <c r="B2480" s="77"/>
      <c r="C2480" s="76"/>
      <c r="D2480" s="69" t="e">
        <f>VLOOKUP($C2479:$C$4969,$C$27:$D$4969,2,0)</f>
        <v>#N/A</v>
      </c>
      <c r="E2480" s="79"/>
      <c r="F2480" s="70" t="e">
        <f>VLOOKUP($E2480:$E$4969,'PLANO DE APLICAÇÃO'!$A$4:$B$1013,2,0)</f>
        <v>#N/A</v>
      </c>
      <c r="G2480" s="71"/>
      <c r="H2480" s="130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73"/>
      <c r="J2480" s="74"/>
      <c r="K2480" s="78"/>
    </row>
    <row r="2481" spans="1:11" s="131" customFormat="1" ht="41.25" customHeight="1" thickBot="1">
      <c r="A2481" s="68"/>
      <c r="B2481" s="77"/>
      <c r="C2481" s="76"/>
      <c r="D2481" s="69" t="e">
        <f>VLOOKUP($C2480:$C$4969,$C$27:$D$4969,2,0)</f>
        <v>#N/A</v>
      </c>
      <c r="E2481" s="79"/>
      <c r="F2481" s="70" t="e">
        <f>VLOOKUP($E2481:$E$4969,'PLANO DE APLICAÇÃO'!$A$4:$B$1013,2,0)</f>
        <v>#N/A</v>
      </c>
      <c r="G2481" s="71"/>
      <c r="H2481" s="130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73"/>
      <c r="J2481" s="74"/>
      <c r="K2481" s="78"/>
    </row>
    <row r="2482" spans="1:11" s="131" customFormat="1" ht="41.25" customHeight="1" thickBot="1">
      <c r="A2482" s="68"/>
      <c r="B2482" s="77"/>
      <c r="C2482" s="76"/>
      <c r="D2482" s="69" t="e">
        <f>VLOOKUP($C2481:$C$4969,$C$27:$D$4969,2,0)</f>
        <v>#N/A</v>
      </c>
      <c r="E2482" s="79"/>
      <c r="F2482" s="70" t="e">
        <f>VLOOKUP($E2482:$E$4969,'PLANO DE APLICAÇÃO'!$A$4:$B$1013,2,0)</f>
        <v>#N/A</v>
      </c>
      <c r="G2482" s="71"/>
      <c r="H2482" s="130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73"/>
      <c r="J2482" s="74"/>
      <c r="K2482" s="78"/>
    </row>
    <row r="2483" spans="1:11" s="131" customFormat="1" ht="41.25" customHeight="1" thickBot="1">
      <c r="A2483" s="68"/>
      <c r="B2483" s="77"/>
      <c r="C2483" s="76"/>
      <c r="D2483" s="69" t="e">
        <f>VLOOKUP($C2482:$C$4969,$C$27:$D$4969,2,0)</f>
        <v>#N/A</v>
      </c>
      <c r="E2483" s="79"/>
      <c r="F2483" s="70" t="e">
        <f>VLOOKUP($E2483:$E$4969,'PLANO DE APLICAÇÃO'!$A$4:$B$1013,2,0)</f>
        <v>#N/A</v>
      </c>
      <c r="G2483" s="71"/>
      <c r="H2483" s="130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73"/>
      <c r="J2483" s="74"/>
      <c r="K2483" s="78"/>
    </row>
    <row r="2484" spans="1:11" s="131" customFormat="1" ht="41.25" customHeight="1" thickBot="1">
      <c r="A2484" s="68"/>
      <c r="B2484" s="77"/>
      <c r="C2484" s="76"/>
      <c r="D2484" s="69" t="e">
        <f>VLOOKUP($C2483:$C$4969,$C$27:$D$4969,2,0)</f>
        <v>#N/A</v>
      </c>
      <c r="E2484" s="79"/>
      <c r="F2484" s="70" t="e">
        <f>VLOOKUP($E2484:$E$4969,'PLANO DE APLICAÇÃO'!$A$4:$B$1013,2,0)</f>
        <v>#N/A</v>
      </c>
      <c r="G2484" s="71"/>
      <c r="H2484" s="130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73"/>
      <c r="J2484" s="74"/>
      <c r="K2484" s="78"/>
    </row>
    <row r="2485" spans="1:11" s="131" customFormat="1" ht="41.25" customHeight="1" thickBot="1">
      <c r="A2485" s="68"/>
      <c r="B2485" s="77"/>
      <c r="C2485" s="76"/>
      <c r="D2485" s="69" t="e">
        <f>VLOOKUP($C2484:$C$4969,$C$27:$D$4969,2,0)</f>
        <v>#N/A</v>
      </c>
      <c r="E2485" s="79"/>
      <c r="F2485" s="70" t="e">
        <f>VLOOKUP($E2485:$E$4969,'PLANO DE APLICAÇÃO'!$A$4:$B$1013,2,0)</f>
        <v>#N/A</v>
      </c>
      <c r="G2485" s="71"/>
      <c r="H2485" s="130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73"/>
      <c r="J2485" s="74"/>
      <c r="K2485" s="78"/>
    </row>
    <row r="2486" spans="1:11" s="131" customFormat="1" ht="41.25" customHeight="1" thickBot="1">
      <c r="A2486" s="68"/>
      <c r="B2486" s="77"/>
      <c r="C2486" s="76"/>
      <c r="D2486" s="69" t="e">
        <f>VLOOKUP($C2485:$C$4969,$C$27:$D$4969,2,0)</f>
        <v>#N/A</v>
      </c>
      <c r="E2486" s="79"/>
      <c r="F2486" s="70" t="e">
        <f>VLOOKUP($E2486:$E$4969,'PLANO DE APLICAÇÃO'!$A$4:$B$1013,2,0)</f>
        <v>#N/A</v>
      </c>
      <c r="G2486" s="71"/>
      <c r="H2486" s="130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73"/>
      <c r="J2486" s="74"/>
      <c r="K2486" s="78"/>
    </row>
    <row r="2487" spans="1:11" s="131" customFormat="1" ht="41.25" customHeight="1" thickBot="1">
      <c r="A2487" s="68"/>
      <c r="B2487" s="77"/>
      <c r="C2487" s="76"/>
      <c r="D2487" s="69" t="e">
        <f>VLOOKUP($C2486:$C$4969,$C$27:$D$4969,2,0)</f>
        <v>#N/A</v>
      </c>
      <c r="E2487" s="79"/>
      <c r="F2487" s="70" t="e">
        <f>VLOOKUP($E2487:$E$4969,'PLANO DE APLICAÇÃO'!$A$4:$B$1013,2,0)</f>
        <v>#N/A</v>
      </c>
      <c r="G2487" s="71"/>
      <c r="H2487" s="130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73"/>
      <c r="J2487" s="74"/>
      <c r="K2487" s="78"/>
    </row>
    <row r="2488" spans="1:11" s="131" customFormat="1" ht="41.25" customHeight="1" thickBot="1">
      <c r="A2488" s="68"/>
      <c r="B2488" s="77"/>
      <c r="C2488" s="76"/>
      <c r="D2488" s="69" t="e">
        <f>VLOOKUP($C2487:$C$4969,$C$27:$D$4969,2,0)</f>
        <v>#N/A</v>
      </c>
      <c r="E2488" s="79"/>
      <c r="F2488" s="70" t="e">
        <f>VLOOKUP($E2488:$E$4969,'PLANO DE APLICAÇÃO'!$A$4:$B$1013,2,0)</f>
        <v>#N/A</v>
      </c>
      <c r="G2488" s="71"/>
      <c r="H2488" s="130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73"/>
      <c r="J2488" s="74"/>
      <c r="K2488" s="78"/>
    </row>
    <row r="2489" spans="1:11" s="131" customFormat="1" ht="41.25" customHeight="1" thickBot="1">
      <c r="A2489" s="68"/>
      <c r="B2489" s="77"/>
      <c r="C2489" s="76"/>
      <c r="D2489" s="69" t="e">
        <f>VLOOKUP($C2488:$C$4969,$C$27:$D$4969,2,0)</f>
        <v>#N/A</v>
      </c>
      <c r="E2489" s="79"/>
      <c r="F2489" s="70" t="e">
        <f>VLOOKUP($E2489:$E$4969,'PLANO DE APLICAÇÃO'!$A$4:$B$1013,2,0)</f>
        <v>#N/A</v>
      </c>
      <c r="G2489" s="71"/>
      <c r="H2489" s="130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73"/>
      <c r="J2489" s="74"/>
      <c r="K2489" s="78"/>
    </row>
    <row r="2490" spans="1:11" s="131" customFormat="1" ht="41.25" customHeight="1" thickBot="1">
      <c r="A2490" s="68"/>
      <c r="B2490" s="77"/>
      <c r="C2490" s="76"/>
      <c r="D2490" s="69" t="e">
        <f>VLOOKUP($C2489:$C$4969,$C$27:$D$4969,2,0)</f>
        <v>#N/A</v>
      </c>
      <c r="E2490" s="79"/>
      <c r="F2490" s="70" t="e">
        <f>VLOOKUP($E2490:$E$4969,'PLANO DE APLICAÇÃO'!$A$4:$B$1013,2,0)</f>
        <v>#N/A</v>
      </c>
      <c r="G2490" s="71"/>
      <c r="H2490" s="130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73"/>
      <c r="J2490" s="74"/>
      <c r="K2490" s="78"/>
    </row>
    <row r="2491" spans="1:11" s="131" customFormat="1" ht="41.25" customHeight="1" thickBot="1">
      <c r="A2491" s="68"/>
      <c r="B2491" s="77"/>
      <c r="C2491" s="76"/>
      <c r="D2491" s="69" t="e">
        <f>VLOOKUP($C2490:$C$4969,$C$27:$D$4969,2,0)</f>
        <v>#N/A</v>
      </c>
      <c r="E2491" s="79"/>
      <c r="F2491" s="70" t="e">
        <f>VLOOKUP($E2491:$E$4969,'PLANO DE APLICAÇÃO'!$A$4:$B$1013,2,0)</f>
        <v>#N/A</v>
      </c>
      <c r="G2491" s="71"/>
      <c r="H2491" s="130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73"/>
      <c r="J2491" s="74"/>
      <c r="K2491" s="78"/>
    </row>
    <row r="2492" spans="1:11" s="131" customFormat="1" ht="41.25" customHeight="1" thickBot="1">
      <c r="A2492" s="68"/>
      <c r="B2492" s="77"/>
      <c r="C2492" s="76"/>
      <c r="D2492" s="69" t="e">
        <f>VLOOKUP($C2491:$C$4969,$C$27:$D$4969,2,0)</f>
        <v>#N/A</v>
      </c>
      <c r="E2492" s="79"/>
      <c r="F2492" s="70" t="e">
        <f>VLOOKUP($E2492:$E$4969,'PLANO DE APLICAÇÃO'!$A$4:$B$1013,2,0)</f>
        <v>#N/A</v>
      </c>
      <c r="G2492" s="71"/>
      <c r="H2492" s="130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73"/>
      <c r="J2492" s="74"/>
      <c r="K2492" s="78"/>
    </row>
    <row r="2493" spans="1:11" s="131" customFormat="1" ht="41.25" customHeight="1" thickBot="1">
      <c r="A2493" s="68"/>
      <c r="B2493" s="77"/>
      <c r="C2493" s="76"/>
      <c r="D2493" s="69" t="e">
        <f>VLOOKUP($C2492:$C$4969,$C$27:$D$4969,2,0)</f>
        <v>#N/A</v>
      </c>
      <c r="E2493" s="79"/>
      <c r="F2493" s="70" t="e">
        <f>VLOOKUP($E2493:$E$4969,'PLANO DE APLICAÇÃO'!$A$4:$B$1013,2,0)</f>
        <v>#N/A</v>
      </c>
      <c r="G2493" s="71"/>
      <c r="H2493" s="130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73"/>
      <c r="J2493" s="74"/>
      <c r="K2493" s="78"/>
    </row>
    <row r="2494" spans="1:11" s="131" customFormat="1" ht="41.25" customHeight="1" thickBot="1">
      <c r="A2494" s="68"/>
      <c r="B2494" s="77"/>
      <c r="C2494" s="76"/>
      <c r="D2494" s="69" t="e">
        <f>VLOOKUP($C2493:$C$4969,$C$27:$D$4969,2,0)</f>
        <v>#N/A</v>
      </c>
      <c r="E2494" s="79"/>
      <c r="F2494" s="70" t="e">
        <f>VLOOKUP($E2494:$E$4969,'PLANO DE APLICAÇÃO'!$A$4:$B$1013,2,0)</f>
        <v>#N/A</v>
      </c>
      <c r="G2494" s="71"/>
      <c r="H2494" s="130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73"/>
      <c r="J2494" s="74"/>
      <c r="K2494" s="78"/>
    </row>
    <row r="2495" spans="1:11" s="131" customFormat="1" ht="41.25" customHeight="1" thickBot="1">
      <c r="A2495" s="68"/>
      <c r="B2495" s="77"/>
      <c r="C2495" s="76"/>
      <c r="D2495" s="69" t="e">
        <f>VLOOKUP($C2494:$C$4969,$C$27:$D$4969,2,0)</f>
        <v>#N/A</v>
      </c>
      <c r="E2495" s="79"/>
      <c r="F2495" s="70" t="e">
        <f>VLOOKUP($E2495:$E$4969,'PLANO DE APLICAÇÃO'!$A$4:$B$1013,2,0)</f>
        <v>#N/A</v>
      </c>
      <c r="G2495" s="71"/>
      <c r="H2495" s="130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73"/>
      <c r="J2495" s="74"/>
      <c r="K2495" s="78"/>
    </row>
    <row r="2496" spans="1:11" s="131" customFormat="1" ht="41.25" customHeight="1" thickBot="1">
      <c r="A2496" s="68"/>
      <c r="B2496" s="77"/>
      <c r="C2496" s="76"/>
      <c r="D2496" s="69" t="e">
        <f>VLOOKUP($C2495:$C$4969,$C$27:$D$4969,2,0)</f>
        <v>#N/A</v>
      </c>
      <c r="E2496" s="79"/>
      <c r="F2496" s="70" t="e">
        <f>VLOOKUP($E2496:$E$4969,'PLANO DE APLICAÇÃO'!$A$4:$B$1013,2,0)</f>
        <v>#N/A</v>
      </c>
      <c r="G2496" s="71"/>
      <c r="H2496" s="130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73"/>
      <c r="J2496" s="74"/>
      <c r="K2496" s="78"/>
    </row>
    <row r="2497" spans="1:11" s="131" customFormat="1" ht="41.25" customHeight="1" thickBot="1">
      <c r="A2497" s="68"/>
      <c r="B2497" s="77"/>
      <c r="C2497" s="76"/>
      <c r="D2497" s="69" t="e">
        <f>VLOOKUP($C2496:$C$4969,$C$27:$D$4969,2,0)</f>
        <v>#N/A</v>
      </c>
      <c r="E2497" s="79"/>
      <c r="F2497" s="70" t="e">
        <f>VLOOKUP($E2497:$E$4969,'PLANO DE APLICAÇÃO'!$A$4:$B$1013,2,0)</f>
        <v>#N/A</v>
      </c>
      <c r="G2497" s="71"/>
      <c r="H2497" s="130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73"/>
      <c r="J2497" s="74"/>
      <c r="K2497" s="78"/>
    </row>
    <row r="2498" spans="1:11" s="131" customFormat="1" ht="41.25" customHeight="1" thickBot="1">
      <c r="A2498" s="68"/>
      <c r="B2498" s="77"/>
      <c r="C2498" s="76"/>
      <c r="D2498" s="69" t="e">
        <f>VLOOKUP($C2497:$C$4969,$C$27:$D$4969,2,0)</f>
        <v>#N/A</v>
      </c>
      <c r="E2498" s="79"/>
      <c r="F2498" s="70" t="e">
        <f>VLOOKUP($E2498:$E$4969,'PLANO DE APLICAÇÃO'!$A$4:$B$1013,2,0)</f>
        <v>#N/A</v>
      </c>
      <c r="G2498" s="71"/>
      <c r="H2498" s="130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73"/>
      <c r="J2498" s="74"/>
      <c r="K2498" s="78"/>
    </row>
    <row r="2499" spans="1:11" s="131" customFormat="1" ht="41.25" customHeight="1" thickBot="1">
      <c r="A2499" s="68"/>
      <c r="B2499" s="77"/>
      <c r="C2499" s="76"/>
      <c r="D2499" s="69" t="e">
        <f>VLOOKUP($C2498:$C$4969,$C$27:$D$4969,2,0)</f>
        <v>#N/A</v>
      </c>
      <c r="E2499" s="79"/>
      <c r="F2499" s="70" t="e">
        <f>VLOOKUP($E2499:$E$4969,'PLANO DE APLICAÇÃO'!$A$4:$B$1013,2,0)</f>
        <v>#N/A</v>
      </c>
      <c r="G2499" s="71"/>
      <c r="H2499" s="130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73"/>
      <c r="J2499" s="74"/>
      <c r="K2499" s="78"/>
    </row>
    <row r="2500" spans="1:11" s="131" customFormat="1" ht="41.25" customHeight="1" thickBot="1">
      <c r="A2500" s="68"/>
      <c r="B2500" s="77"/>
      <c r="C2500" s="76"/>
      <c r="D2500" s="69" t="e">
        <f>VLOOKUP($C2499:$C$4969,$C$27:$D$4969,2,0)</f>
        <v>#N/A</v>
      </c>
      <c r="E2500" s="79"/>
      <c r="F2500" s="70" t="e">
        <f>VLOOKUP($E2500:$E$4969,'PLANO DE APLICAÇÃO'!$A$4:$B$1013,2,0)</f>
        <v>#N/A</v>
      </c>
      <c r="G2500" s="71"/>
      <c r="H2500" s="130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73"/>
      <c r="J2500" s="74"/>
      <c r="K2500" s="78"/>
    </row>
    <row r="2501" spans="1:11" s="131" customFormat="1" ht="41.25" customHeight="1" thickBot="1">
      <c r="A2501" s="68"/>
      <c r="B2501" s="77"/>
      <c r="C2501" s="76"/>
      <c r="D2501" s="69" t="e">
        <f>VLOOKUP($C2500:$C$4969,$C$27:$D$4969,2,0)</f>
        <v>#N/A</v>
      </c>
      <c r="E2501" s="79"/>
      <c r="F2501" s="70" t="e">
        <f>VLOOKUP($E2501:$E$4969,'PLANO DE APLICAÇÃO'!$A$4:$B$1013,2,0)</f>
        <v>#N/A</v>
      </c>
      <c r="G2501" s="71"/>
      <c r="H2501" s="130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73"/>
      <c r="J2501" s="74"/>
      <c r="K2501" s="78"/>
    </row>
    <row r="2502" spans="1:11" s="131" customFormat="1" ht="41.25" customHeight="1" thickBot="1">
      <c r="A2502" s="68"/>
      <c r="B2502" s="77"/>
      <c r="C2502" s="76"/>
      <c r="D2502" s="69" t="e">
        <f>VLOOKUP($C2501:$C$4969,$C$27:$D$4969,2,0)</f>
        <v>#N/A</v>
      </c>
      <c r="E2502" s="79"/>
      <c r="F2502" s="70" t="e">
        <f>VLOOKUP($E2502:$E$4969,'PLANO DE APLICAÇÃO'!$A$4:$B$1013,2,0)</f>
        <v>#N/A</v>
      </c>
      <c r="G2502" s="71"/>
      <c r="H2502" s="130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73"/>
      <c r="J2502" s="74"/>
      <c r="K2502" s="78"/>
    </row>
    <row r="2503" spans="1:11" s="131" customFormat="1" ht="41.25" customHeight="1" thickBot="1">
      <c r="A2503" s="68"/>
      <c r="B2503" s="77"/>
      <c r="C2503" s="76"/>
      <c r="D2503" s="69" t="e">
        <f>VLOOKUP($C2502:$C$4969,$C$27:$D$4969,2,0)</f>
        <v>#N/A</v>
      </c>
      <c r="E2503" s="79"/>
      <c r="F2503" s="70" t="e">
        <f>VLOOKUP($E2503:$E$4969,'PLANO DE APLICAÇÃO'!$A$4:$B$1013,2,0)</f>
        <v>#N/A</v>
      </c>
      <c r="G2503" s="71"/>
      <c r="H2503" s="130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73"/>
      <c r="J2503" s="74"/>
      <c r="K2503" s="78"/>
    </row>
    <row r="2504" spans="1:11" s="131" customFormat="1" ht="41.25" customHeight="1" thickBot="1">
      <c r="A2504" s="68"/>
      <c r="B2504" s="77"/>
      <c r="C2504" s="76"/>
      <c r="D2504" s="69" t="e">
        <f>VLOOKUP($C2503:$C$4969,$C$27:$D$4969,2,0)</f>
        <v>#N/A</v>
      </c>
      <c r="E2504" s="79"/>
      <c r="F2504" s="70" t="e">
        <f>VLOOKUP($E2504:$E$4969,'PLANO DE APLICAÇÃO'!$A$4:$B$1013,2,0)</f>
        <v>#N/A</v>
      </c>
      <c r="G2504" s="71"/>
      <c r="H2504" s="130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73"/>
      <c r="J2504" s="74"/>
      <c r="K2504" s="78"/>
    </row>
    <row r="2505" spans="1:11" s="131" customFormat="1" ht="41.25" customHeight="1" thickBot="1">
      <c r="A2505" s="68"/>
      <c r="B2505" s="77"/>
      <c r="C2505" s="76"/>
      <c r="D2505" s="69" t="e">
        <f>VLOOKUP($C2504:$C$4969,$C$27:$D$4969,2,0)</f>
        <v>#N/A</v>
      </c>
      <c r="E2505" s="79"/>
      <c r="F2505" s="70" t="e">
        <f>VLOOKUP($E2505:$E$4969,'PLANO DE APLICAÇÃO'!$A$4:$B$1013,2,0)</f>
        <v>#N/A</v>
      </c>
      <c r="G2505" s="71"/>
      <c r="H2505" s="130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73"/>
      <c r="J2505" s="74"/>
      <c r="K2505" s="78"/>
    </row>
    <row r="2506" spans="1:11" s="131" customFormat="1" ht="41.25" customHeight="1" thickBot="1">
      <c r="A2506" s="68"/>
      <c r="B2506" s="77"/>
      <c r="C2506" s="76"/>
      <c r="D2506" s="69" t="e">
        <f>VLOOKUP($C2505:$C$4969,$C$27:$D$4969,2,0)</f>
        <v>#N/A</v>
      </c>
      <c r="E2506" s="79"/>
      <c r="F2506" s="70" t="e">
        <f>VLOOKUP($E2506:$E$4969,'PLANO DE APLICAÇÃO'!$A$4:$B$1013,2,0)</f>
        <v>#N/A</v>
      </c>
      <c r="G2506" s="71"/>
      <c r="H2506" s="130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73"/>
      <c r="J2506" s="74"/>
      <c r="K2506" s="78"/>
    </row>
    <row r="2507" spans="1:11" s="131" customFormat="1" ht="41.25" customHeight="1" thickBot="1">
      <c r="A2507" s="68"/>
      <c r="B2507" s="77"/>
      <c r="C2507" s="76"/>
      <c r="D2507" s="69" t="e">
        <f>VLOOKUP($C2506:$C$4969,$C$27:$D$4969,2,0)</f>
        <v>#N/A</v>
      </c>
      <c r="E2507" s="79"/>
      <c r="F2507" s="70" t="e">
        <f>VLOOKUP($E2507:$E$4969,'PLANO DE APLICAÇÃO'!$A$4:$B$1013,2,0)</f>
        <v>#N/A</v>
      </c>
      <c r="G2507" s="71"/>
      <c r="H2507" s="130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73"/>
      <c r="J2507" s="74"/>
      <c r="K2507" s="78"/>
    </row>
    <row r="2508" spans="1:11" s="131" customFormat="1" ht="41.25" customHeight="1" thickBot="1">
      <c r="A2508" s="68"/>
      <c r="B2508" s="77"/>
      <c r="C2508" s="76"/>
      <c r="D2508" s="69" t="e">
        <f>VLOOKUP($C2507:$C$4969,$C$27:$D$4969,2,0)</f>
        <v>#N/A</v>
      </c>
      <c r="E2508" s="79"/>
      <c r="F2508" s="70" t="e">
        <f>VLOOKUP($E2508:$E$4969,'PLANO DE APLICAÇÃO'!$A$4:$B$1013,2,0)</f>
        <v>#N/A</v>
      </c>
      <c r="G2508" s="71"/>
      <c r="H2508" s="130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73"/>
      <c r="J2508" s="74"/>
      <c r="K2508" s="78"/>
    </row>
    <row r="2509" spans="1:11" s="131" customFormat="1" ht="41.25" customHeight="1" thickBot="1">
      <c r="A2509" s="68"/>
      <c r="B2509" s="77"/>
      <c r="C2509" s="76"/>
      <c r="D2509" s="69" t="e">
        <f>VLOOKUP($C2508:$C$4969,$C$27:$D$4969,2,0)</f>
        <v>#N/A</v>
      </c>
      <c r="E2509" s="79"/>
      <c r="F2509" s="70" t="e">
        <f>VLOOKUP($E2509:$E$4969,'PLANO DE APLICAÇÃO'!$A$4:$B$1013,2,0)</f>
        <v>#N/A</v>
      </c>
      <c r="G2509" s="71"/>
      <c r="H2509" s="130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73"/>
      <c r="J2509" s="74"/>
      <c r="K2509" s="78"/>
    </row>
    <row r="2510" spans="1:11" s="131" customFormat="1" ht="41.25" customHeight="1" thickBot="1">
      <c r="A2510" s="68"/>
      <c r="B2510" s="77"/>
      <c r="C2510" s="76"/>
      <c r="D2510" s="69" t="e">
        <f>VLOOKUP($C2509:$C$4969,$C$27:$D$4969,2,0)</f>
        <v>#N/A</v>
      </c>
      <c r="E2510" s="79"/>
      <c r="F2510" s="70" t="e">
        <f>VLOOKUP($E2510:$E$4969,'PLANO DE APLICAÇÃO'!$A$4:$B$1013,2,0)</f>
        <v>#N/A</v>
      </c>
      <c r="G2510" s="71"/>
      <c r="H2510" s="130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73"/>
      <c r="J2510" s="74"/>
      <c r="K2510" s="78"/>
    </row>
    <row r="2511" spans="1:11" s="131" customFormat="1" ht="41.25" customHeight="1" thickBot="1">
      <c r="A2511" s="68"/>
      <c r="B2511" s="77"/>
      <c r="C2511" s="76"/>
      <c r="D2511" s="69" t="e">
        <f>VLOOKUP($C2510:$C$4969,$C$27:$D$4969,2,0)</f>
        <v>#N/A</v>
      </c>
      <c r="E2511" s="79"/>
      <c r="F2511" s="70" t="e">
        <f>VLOOKUP($E2511:$E$4969,'PLANO DE APLICAÇÃO'!$A$4:$B$1013,2,0)</f>
        <v>#N/A</v>
      </c>
      <c r="G2511" s="71"/>
      <c r="H2511" s="130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73"/>
      <c r="J2511" s="74"/>
      <c r="K2511" s="78"/>
    </row>
    <row r="2512" spans="1:11" s="131" customFormat="1" ht="41.25" customHeight="1" thickBot="1">
      <c r="A2512" s="68"/>
      <c r="B2512" s="77"/>
      <c r="C2512" s="76"/>
      <c r="D2512" s="69" t="e">
        <f>VLOOKUP($C2511:$C$4969,$C$27:$D$4969,2,0)</f>
        <v>#N/A</v>
      </c>
      <c r="E2512" s="79"/>
      <c r="F2512" s="70" t="e">
        <f>VLOOKUP($E2512:$E$4969,'PLANO DE APLICAÇÃO'!$A$4:$B$1013,2,0)</f>
        <v>#N/A</v>
      </c>
      <c r="G2512" s="71"/>
      <c r="H2512" s="130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73"/>
      <c r="J2512" s="74"/>
      <c r="K2512" s="78"/>
    </row>
    <row r="2513" spans="1:11" s="131" customFormat="1" ht="41.25" customHeight="1" thickBot="1">
      <c r="A2513" s="68"/>
      <c r="B2513" s="77"/>
      <c r="C2513" s="76"/>
      <c r="D2513" s="69" t="e">
        <f>VLOOKUP($C2512:$C$4969,$C$27:$D$4969,2,0)</f>
        <v>#N/A</v>
      </c>
      <c r="E2513" s="79"/>
      <c r="F2513" s="70" t="e">
        <f>VLOOKUP($E2513:$E$4969,'PLANO DE APLICAÇÃO'!$A$4:$B$1013,2,0)</f>
        <v>#N/A</v>
      </c>
      <c r="G2513" s="71"/>
      <c r="H2513" s="130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73"/>
      <c r="J2513" s="74"/>
      <c r="K2513" s="78"/>
    </row>
    <row r="2514" spans="1:11" s="131" customFormat="1" ht="41.25" customHeight="1" thickBot="1">
      <c r="A2514" s="68"/>
      <c r="B2514" s="77"/>
      <c r="C2514" s="76"/>
      <c r="D2514" s="69" t="e">
        <f>VLOOKUP($C2513:$C$4969,$C$27:$D$4969,2,0)</f>
        <v>#N/A</v>
      </c>
      <c r="E2514" s="79"/>
      <c r="F2514" s="70" t="e">
        <f>VLOOKUP($E2514:$E$4969,'PLANO DE APLICAÇÃO'!$A$4:$B$1013,2,0)</f>
        <v>#N/A</v>
      </c>
      <c r="G2514" s="71"/>
      <c r="H2514" s="130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73"/>
      <c r="J2514" s="74"/>
      <c r="K2514" s="78"/>
    </row>
    <row r="2515" spans="1:11" s="131" customFormat="1" ht="41.25" customHeight="1" thickBot="1">
      <c r="A2515" s="68"/>
      <c r="B2515" s="77"/>
      <c r="C2515" s="76"/>
      <c r="D2515" s="69" t="e">
        <f>VLOOKUP($C2514:$C$4969,$C$27:$D$4969,2,0)</f>
        <v>#N/A</v>
      </c>
      <c r="E2515" s="79"/>
      <c r="F2515" s="70" t="e">
        <f>VLOOKUP($E2515:$E$4969,'PLANO DE APLICAÇÃO'!$A$4:$B$1013,2,0)</f>
        <v>#N/A</v>
      </c>
      <c r="G2515" s="71"/>
      <c r="H2515" s="130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73"/>
      <c r="J2515" s="74"/>
      <c r="K2515" s="78"/>
    </row>
    <row r="2516" spans="1:11" s="131" customFormat="1" ht="41.25" customHeight="1" thickBot="1">
      <c r="A2516" s="68"/>
      <c r="B2516" s="77"/>
      <c r="C2516" s="76"/>
      <c r="D2516" s="69" t="e">
        <f>VLOOKUP($C2515:$C$4969,$C$27:$D$4969,2,0)</f>
        <v>#N/A</v>
      </c>
      <c r="E2516" s="79"/>
      <c r="F2516" s="70" t="e">
        <f>VLOOKUP($E2516:$E$4969,'PLANO DE APLICAÇÃO'!$A$4:$B$1013,2,0)</f>
        <v>#N/A</v>
      </c>
      <c r="G2516" s="71"/>
      <c r="H2516" s="130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73"/>
      <c r="J2516" s="74"/>
      <c r="K2516" s="78"/>
    </row>
    <row r="2517" spans="1:11" s="131" customFormat="1" ht="41.25" customHeight="1" thickBot="1">
      <c r="A2517" s="68"/>
      <c r="B2517" s="77"/>
      <c r="C2517" s="76"/>
      <c r="D2517" s="69" t="e">
        <f>VLOOKUP($C2516:$C$4969,$C$27:$D$4969,2,0)</f>
        <v>#N/A</v>
      </c>
      <c r="E2517" s="79"/>
      <c r="F2517" s="70" t="e">
        <f>VLOOKUP($E2517:$E$4969,'PLANO DE APLICAÇÃO'!$A$4:$B$1013,2,0)</f>
        <v>#N/A</v>
      </c>
      <c r="G2517" s="71"/>
      <c r="H2517" s="130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73"/>
      <c r="J2517" s="74"/>
      <c r="K2517" s="78"/>
    </row>
    <row r="2518" spans="1:11" s="131" customFormat="1" ht="41.25" customHeight="1" thickBot="1">
      <c r="A2518" s="68"/>
      <c r="B2518" s="77"/>
      <c r="C2518" s="76"/>
      <c r="D2518" s="69" t="e">
        <f>VLOOKUP($C2517:$C$4969,$C$27:$D$4969,2,0)</f>
        <v>#N/A</v>
      </c>
      <c r="E2518" s="79"/>
      <c r="F2518" s="70" t="e">
        <f>VLOOKUP($E2518:$E$4969,'PLANO DE APLICAÇÃO'!$A$4:$B$1013,2,0)</f>
        <v>#N/A</v>
      </c>
      <c r="G2518" s="71"/>
      <c r="H2518" s="130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73"/>
      <c r="J2518" s="74"/>
      <c r="K2518" s="78"/>
    </row>
    <row r="2519" spans="1:11" s="131" customFormat="1" ht="41.25" customHeight="1" thickBot="1">
      <c r="A2519" s="68"/>
      <c r="B2519" s="77"/>
      <c r="C2519" s="76"/>
      <c r="D2519" s="69" t="e">
        <f>VLOOKUP($C2518:$C$4969,$C$27:$D$4969,2,0)</f>
        <v>#N/A</v>
      </c>
      <c r="E2519" s="79"/>
      <c r="F2519" s="70" t="e">
        <f>VLOOKUP($E2519:$E$4969,'PLANO DE APLICAÇÃO'!$A$4:$B$1013,2,0)</f>
        <v>#N/A</v>
      </c>
      <c r="G2519" s="71"/>
      <c r="H2519" s="130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73"/>
      <c r="J2519" s="74"/>
      <c r="K2519" s="78"/>
    </row>
    <row r="2520" spans="1:11" s="131" customFormat="1" ht="41.25" customHeight="1" thickBot="1">
      <c r="A2520" s="68"/>
      <c r="B2520" s="77"/>
      <c r="C2520" s="76"/>
      <c r="D2520" s="69" t="e">
        <f>VLOOKUP($C2519:$C$4969,$C$27:$D$4969,2,0)</f>
        <v>#N/A</v>
      </c>
      <c r="E2520" s="79"/>
      <c r="F2520" s="70" t="e">
        <f>VLOOKUP($E2520:$E$4969,'PLANO DE APLICAÇÃO'!$A$4:$B$1013,2,0)</f>
        <v>#N/A</v>
      </c>
      <c r="G2520" s="71"/>
      <c r="H2520" s="130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73"/>
      <c r="J2520" s="74"/>
      <c r="K2520" s="78"/>
    </row>
    <row r="2521" spans="1:11" s="131" customFormat="1" ht="41.25" customHeight="1" thickBot="1">
      <c r="A2521" s="68"/>
      <c r="B2521" s="77"/>
      <c r="C2521" s="76"/>
      <c r="D2521" s="69" t="e">
        <f>VLOOKUP($C2520:$C$4969,$C$27:$D$4969,2,0)</f>
        <v>#N/A</v>
      </c>
      <c r="E2521" s="79"/>
      <c r="F2521" s="70" t="e">
        <f>VLOOKUP($E2521:$E$4969,'PLANO DE APLICAÇÃO'!$A$4:$B$1013,2,0)</f>
        <v>#N/A</v>
      </c>
      <c r="G2521" s="71"/>
      <c r="H2521" s="130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73"/>
      <c r="J2521" s="74"/>
      <c r="K2521" s="78"/>
    </row>
    <row r="2522" spans="1:11" s="131" customFormat="1" ht="41.25" customHeight="1" thickBot="1">
      <c r="A2522" s="68"/>
      <c r="B2522" s="77"/>
      <c r="C2522" s="76"/>
      <c r="D2522" s="69" t="e">
        <f>VLOOKUP($C2521:$C$4969,$C$27:$D$4969,2,0)</f>
        <v>#N/A</v>
      </c>
      <c r="E2522" s="79"/>
      <c r="F2522" s="70" t="e">
        <f>VLOOKUP($E2522:$E$4969,'PLANO DE APLICAÇÃO'!$A$4:$B$1013,2,0)</f>
        <v>#N/A</v>
      </c>
      <c r="G2522" s="71"/>
      <c r="H2522" s="130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73"/>
      <c r="J2522" s="74"/>
      <c r="K2522" s="78"/>
    </row>
    <row r="2523" spans="1:11" s="131" customFormat="1" ht="41.25" customHeight="1" thickBot="1">
      <c r="A2523" s="68"/>
      <c r="B2523" s="77"/>
      <c r="C2523" s="76"/>
      <c r="D2523" s="69" t="e">
        <f>VLOOKUP($C2522:$C$4969,$C$27:$D$4969,2,0)</f>
        <v>#N/A</v>
      </c>
      <c r="E2523" s="79"/>
      <c r="F2523" s="70" t="e">
        <f>VLOOKUP($E2523:$E$4969,'PLANO DE APLICAÇÃO'!$A$4:$B$1013,2,0)</f>
        <v>#N/A</v>
      </c>
      <c r="G2523" s="71"/>
      <c r="H2523" s="130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73"/>
      <c r="J2523" s="74"/>
      <c r="K2523" s="78"/>
    </row>
    <row r="2524" spans="1:11" s="131" customFormat="1" ht="41.25" customHeight="1" thickBot="1">
      <c r="A2524" s="68"/>
      <c r="B2524" s="77"/>
      <c r="C2524" s="76"/>
      <c r="D2524" s="69" t="e">
        <f>VLOOKUP($C2523:$C$4969,$C$27:$D$4969,2,0)</f>
        <v>#N/A</v>
      </c>
      <c r="E2524" s="79"/>
      <c r="F2524" s="70" t="e">
        <f>VLOOKUP($E2524:$E$4969,'PLANO DE APLICAÇÃO'!$A$4:$B$1013,2,0)</f>
        <v>#N/A</v>
      </c>
      <c r="G2524" s="71"/>
      <c r="H2524" s="130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73"/>
      <c r="J2524" s="74"/>
      <c r="K2524" s="78"/>
    </row>
    <row r="2525" spans="1:11" s="131" customFormat="1" ht="41.25" customHeight="1" thickBot="1">
      <c r="A2525" s="68"/>
      <c r="B2525" s="77"/>
      <c r="C2525" s="76"/>
      <c r="D2525" s="69" t="e">
        <f>VLOOKUP($C2524:$C$4969,$C$27:$D$4969,2,0)</f>
        <v>#N/A</v>
      </c>
      <c r="E2525" s="79"/>
      <c r="F2525" s="70" t="e">
        <f>VLOOKUP($E2525:$E$4969,'PLANO DE APLICAÇÃO'!$A$4:$B$1013,2,0)</f>
        <v>#N/A</v>
      </c>
      <c r="G2525" s="71"/>
      <c r="H2525" s="130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73"/>
      <c r="J2525" s="74"/>
      <c r="K2525" s="78"/>
    </row>
    <row r="2526" spans="1:11" s="131" customFormat="1" ht="41.25" customHeight="1" thickBot="1">
      <c r="A2526" s="68"/>
      <c r="B2526" s="77"/>
      <c r="C2526" s="76"/>
      <c r="D2526" s="69" t="e">
        <f>VLOOKUP($C2525:$C$4969,$C$27:$D$4969,2,0)</f>
        <v>#N/A</v>
      </c>
      <c r="E2526" s="79"/>
      <c r="F2526" s="70" t="e">
        <f>VLOOKUP($E2526:$E$4969,'PLANO DE APLICAÇÃO'!$A$4:$B$1013,2,0)</f>
        <v>#N/A</v>
      </c>
      <c r="G2526" s="71"/>
      <c r="H2526" s="130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73"/>
      <c r="J2526" s="74"/>
      <c r="K2526" s="78"/>
    </row>
    <row r="2527" spans="1:11" s="131" customFormat="1" ht="41.25" customHeight="1" thickBot="1">
      <c r="A2527" s="68"/>
      <c r="B2527" s="77"/>
      <c r="C2527" s="76"/>
      <c r="D2527" s="69" t="e">
        <f>VLOOKUP($C2526:$C$4969,$C$27:$D$4969,2,0)</f>
        <v>#N/A</v>
      </c>
      <c r="E2527" s="79"/>
      <c r="F2527" s="70" t="e">
        <f>VLOOKUP($E2527:$E$4969,'PLANO DE APLICAÇÃO'!$A$4:$B$1013,2,0)</f>
        <v>#N/A</v>
      </c>
      <c r="G2527" s="71"/>
      <c r="H2527" s="130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73"/>
      <c r="J2527" s="74"/>
      <c r="K2527" s="78"/>
    </row>
    <row r="2528" spans="1:11" s="131" customFormat="1" ht="41.25" customHeight="1" thickBot="1">
      <c r="A2528" s="68"/>
      <c r="B2528" s="77"/>
      <c r="C2528" s="76"/>
      <c r="D2528" s="69" t="e">
        <f>VLOOKUP($C2527:$C$4969,$C$27:$D$4969,2,0)</f>
        <v>#N/A</v>
      </c>
      <c r="E2528" s="79"/>
      <c r="F2528" s="70" t="e">
        <f>VLOOKUP($E2528:$E$4969,'PLANO DE APLICAÇÃO'!$A$4:$B$1013,2,0)</f>
        <v>#N/A</v>
      </c>
      <c r="G2528" s="71"/>
      <c r="H2528" s="130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73"/>
      <c r="J2528" s="74"/>
      <c r="K2528" s="78"/>
    </row>
    <row r="2529" spans="1:11" s="131" customFormat="1" ht="41.25" customHeight="1" thickBot="1">
      <c r="A2529" s="68"/>
      <c r="B2529" s="77"/>
      <c r="C2529" s="76"/>
      <c r="D2529" s="69" t="e">
        <f>VLOOKUP($C2528:$C$4969,$C$27:$D$4969,2,0)</f>
        <v>#N/A</v>
      </c>
      <c r="E2529" s="79"/>
      <c r="F2529" s="70" t="e">
        <f>VLOOKUP($E2529:$E$4969,'PLANO DE APLICAÇÃO'!$A$4:$B$1013,2,0)</f>
        <v>#N/A</v>
      </c>
      <c r="G2529" s="71"/>
      <c r="H2529" s="130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73"/>
      <c r="J2529" s="74"/>
      <c r="K2529" s="78"/>
    </row>
    <row r="2530" spans="1:11" s="131" customFormat="1" ht="41.25" customHeight="1" thickBot="1">
      <c r="A2530" s="68"/>
      <c r="B2530" s="77"/>
      <c r="C2530" s="76"/>
      <c r="D2530" s="69" t="e">
        <f>VLOOKUP($C2529:$C$4969,$C$27:$D$4969,2,0)</f>
        <v>#N/A</v>
      </c>
      <c r="E2530" s="79"/>
      <c r="F2530" s="70" t="e">
        <f>VLOOKUP($E2530:$E$4969,'PLANO DE APLICAÇÃO'!$A$4:$B$1013,2,0)</f>
        <v>#N/A</v>
      </c>
      <c r="G2530" s="71"/>
      <c r="H2530" s="130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73"/>
      <c r="J2530" s="74"/>
      <c r="K2530" s="78"/>
    </row>
    <row r="2531" spans="1:11" s="131" customFormat="1" ht="41.25" customHeight="1" thickBot="1">
      <c r="A2531" s="68"/>
      <c r="B2531" s="77"/>
      <c r="C2531" s="76"/>
      <c r="D2531" s="69" t="e">
        <f>VLOOKUP($C2530:$C$4969,$C$27:$D$4969,2,0)</f>
        <v>#N/A</v>
      </c>
      <c r="E2531" s="79"/>
      <c r="F2531" s="70" t="e">
        <f>VLOOKUP($E2531:$E$4969,'PLANO DE APLICAÇÃO'!$A$4:$B$1013,2,0)</f>
        <v>#N/A</v>
      </c>
      <c r="G2531" s="71"/>
      <c r="H2531" s="130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73"/>
      <c r="J2531" s="74"/>
      <c r="K2531" s="78"/>
    </row>
    <row r="2532" spans="1:11" s="131" customFormat="1" ht="41.25" customHeight="1" thickBot="1">
      <c r="A2532" s="68"/>
      <c r="B2532" s="77"/>
      <c r="C2532" s="76"/>
      <c r="D2532" s="69" t="e">
        <f>VLOOKUP($C2531:$C$4969,$C$27:$D$4969,2,0)</f>
        <v>#N/A</v>
      </c>
      <c r="E2532" s="79"/>
      <c r="F2532" s="70" t="e">
        <f>VLOOKUP($E2532:$E$4969,'PLANO DE APLICAÇÃO'!$A$4:$B$1013,2,0)</f>
        <v>#N/A</v>
      </c>
      <c r="G2532" s="71"/>
      <c r="H2532" s="130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73"/>
      <c r="J2532" s="74"/>
      <c r="K2532" s="78"/>
    </row>
    <row r="2533" spans="1:11" s="131" customFormat="1" ht="41.25" customHeight="1" thickBot="1">
      <c r="A2533" s="68"/>
      <c r="B2533" s="77"/>
      <c r="C2533" s="76"/>
      <c r="D2533" s="69" t="e">
        <f>VLOOKUP($C2532:$C$4969,$C$27:$D$4969,2,0)</f>
        <v>#N/A</v>
      </c>
      <c r="E2533" s="79"/>
      <c r="F2533" s="70" t="e">
        <f>VLOOKUP($E2533:$E$4969,'PLANO DE APLICAÇÃO'!$A$4:$B$1013,2,0)</f>
        <v>#N/A</v>
      </c>
      <c r="G2533" s="71"/>
      <c r="H2533" s="130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73"/>
      <c r="J2533" s="74"/>
      <c r="K2533" s="78"/>
    </row>
    <row r="2534" spans="1:11" s="131" customFormat="1" ht="41.25" customHeight="1" thickBot="1">
      <c r="A2534" s="68"/>
      <c r="B2534" s="77"/>
      <c r="C2534" s="76"/>
      <c r="D2534" s="69" t="e">
        <f>VLOOKUP($C2533:$C$4969,$C$27:$D$4969,2,0)</f>
        <v>#N/A</v>
      </c>
      <c r="E2534" s="79"/>
      <c r="F2534" s="70" t="e">
        <f>VLOOKUP($E2534:$E$4969,'PLANO DE APLICAÇÃO'!$A$4:$B$1013,2,0)</f>
        <v>#N/A</v>
      </c>
      <c r="G2534" s="71"/>
      <c r="H2534" s="130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73"/>
      <c r="J2534" s="74"/>
      <c r="K2534" s="78"/>
    </row>
    <row r="2535" spans="1:11" s="131" customFormat="1" ht="41.25" customHeight="1" thickBot="1">
      <c r="A2535" s="68"/>
      <c r="B2535" s="77"/>
      <c r="C2535" s="76"/>
      <c r="D2535" s="69" t="e">
        <f>VLOOKUP($C2534:$C$4969,$C$27:$D$4969,2,0)</f>
        <v>#N/A</v>
      </c>
      <c r="E2535" s="79"/>
      <c r="F2535" s="70" t="e">
        <f>VLOOKUP($E2535:$E$4969,'PLANO DE APLICAÇÃO'!$A$4:$B$1013,2,0)</f>
        <v>#N/A</v>
      </c>
      <c r="G2535" s="71"/>
      <c r="H2535" s="130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73"/>
      <c r="J2535" s="74"/>
      <c r="K2535" s="78"/>
    </row>
    <row r="2536" spans="1:11" s="131" customFormat="1" ht="41.25" customHeight="1" thickBot="1">
      <c r="A2536" s="68"/>
      <c r="B2536" s="77"/>
      <c r="C2536" s="76"/>
      <c r="D2536" s="69" t="e">
        <f>VLOOKUP($C2535:$C$4969,$C$27:$D$4969,2,0)</f>
        <v>#N/A</v>
      </c>
      <c r="E2536" s="79"/>
      <c r="F2536" s="70" t="e">
        <f>VLOOKUP($E2536:$E$4969,'PLANO DE APLICAÇÃO'!$A$4:$B$1013,2,0)</f>
        <v>#N/A</v>
      </c>
      <c r="G2536" s="71"/>
      <c r="H2536" s="130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73"/>
      <c r="J2536" s="74"/>
      <c r="K2536" s="78"/>
    </row>
    <row r="2537" spans="1:11" s="131" customFormat="1" ht="41.25" customHeight="1" thickBot="1">
      <c r="A2537" s="68"/>
      <c r="B2537" s="77"/>
      <c r="C2537" s="76"/>
      <c r="D2537" s="69" t="e">
        <f>VLOOKUP($C2536:$C$4969,$C$27:$D$4969,2,0)</f>
        <v>#N/A</v>
      </c>
      <c r="E2537" s="79"/>
      <c r="F2537" s="70" t="e">
        <f>VLOOKUP($E2537:$E$4969,'PLANO DE APLICAÇÃO'!$A$4:$B$1013,2,0)</f>
        <v>#N/A</v>
      </c>
      <c r="G2537" s="71"/>
      <c r="H2537" s="130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73"/>
      <c r="J2537" s="74"/>
      <c r="K2537" s="78"/>
    </row>
    <row r="2538" spans="1:11" s="131" customFormat="1" ht="41.25" customHeight="1" thickBot="1">
      <c r="A2538" s="68"/>
      <c r="B2538" s="77"/>
      <c r="C2538" s="76"/>
      <c r="D2538" s="69" t="e">
        <f>VLOOKUP($C2537:$C$4969,$C$27:$D$4969,2,0)</f>
        <v>#N/A</v>
      </c>
      <c r="E2538" s="79"/>
      <c r="F2538" s="70" t="e">
        <f>VLOOKUP($E2538:$E$4969,'PLANO DE APLICAÇÃO'!$A$4:$B$1013,2,0)</f>
        <v>#N/A</v>
      </c>
      <c r="G2538" s="71"/>
      <c r="H2538" s="130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73"/>
      <c r="J2538" s="74"/>
      <c r="K2538" s="78"/>
    </row>
    <row r="2539" spans="1:11" s="131" customFormat="1" ht="41.25" customHeight="1" thickBot="1">
      <c r="A2539" s="68"/>
      <c r="B2539" s="77"/>
      <c r="C2539" s="76"/>
      <c r="D2539" s="69" t="e">
        <f>VLOOKUP($C2538:$C$4969,$C$27:$D$4969,2,0)</f>
        <v>#N/A</v>
      </c>
      <c r="E2539" s="79"/>
      <c r="F2539" s="70" t="e">
        <f>VLOOKUP($E2539:$E$4969,'PLANO DE APLICAÇÃO'!$A$4:$B$1013,2,0)</f>
        <v>#N/A</v>
      </c>
      <c r="G2539" s="71"/>
      <c r="H2539" s="130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73"/>
      <c r="J2539" s="74"/>
      <c r="K2539" s="78"/>
    </row>
    <row r="2540" spans="1:11" s="131" customFormat="1" ht="41.25" customHeight="1" thickBot="1">
      <c r="A2540" s="68"/>
      <c r="B2540" s="77"/>
      <c r="C2540" s="76"/>
      <c r="D2540" s="69" t="e">
        <f>VLOOKUP($C2539:$C$4969,$C$27:$D$4969,2,0)</f>
        <v>#N/A</v>
      </c>
      <c r="E2540" s="79"/>
      <c r="F2540" s="70" t="e">
        <f>VLOOKUP($E2540:$E$4969,'PLANO DE APLICAÇÃO'!$A$4:$B$1013,2,0)</f>
        <v>#N/A</v>
      </c>
      <c r="G2540" s="71"/>
      <c r="H2540" s="130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73"/>
      <c r="J2540" s="74"/>
      <c r="K2540" s="78"/>
    </row>
    <row r="2541" spans="1:11" s="131" customFormat="1" ht="41.25" customHeight="1" thickBot="1">
      <c r="A2541" s="68"/>
      <c r="B2541" s="77"/>
      <c r="C2541" s="76"/>
      <c r="D2541" s="69" t="e">
        <f>VLOOKUP($C2540:$C$4969,$C$27:$D$4969,2,0)</f>
        <v>#N/A</v>
      </c>
      <c r="E2541" s="79"/>
      <c r="F2541" s="70" t="e">
        <f>VLOOKUP($E2541:$E$4969,'PLANO DE APLICAÇÃO'!$A$4:$B$1013,2,0)</f>
        <v>#N/A</v>
      </c>
      <c r="G2541" s="71"/>
      <c r="H2541" s="130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73"/>
      <c r="J2541" s="74"/>
      <c r="K2541" s="78"/>
    </row>
    <row r="2542" spans="1:11" s="131" customFormat="1" ht="41.25" customHeight="1" thickBot="1">
      <c r="A2542" s="68"/>
      <c r="B2542" s="77"/>
      <c r="C2542" s="76"/>
      <c r="D2542" s="69" t="e">
        <f>VLOOKUP($C2541:$C$4969,$C$27:$D$4969,2,0)</f>
        <v>#N/A</v>
      </c>
      <c r="E2542" s="79"/>
      <c r="F2542" s="70" t="e">
        <f>VLOOKUP($E2542:$E$4969,'PLANO DE APLICAÇÃO'!$A$4:$B$1013,2,0)</f>
        <v>#N/A</v>
      </c>
      <c r="G2542" s="71"/>
      <c r="H2542" s="130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73"/>
      <c r="J2542" s="74"/>
      <c r="K2542" s="78"/>
    </row>
    <row r="2543" spans="1:11" s="131" customFormat="1" ht="41.25" customHeight="1" thickBot="1">
      <c r="A2543" s="68"/>
      <c r="B2543" s="77"/>
      <c r="C2543" s="76"/>
      <c r="D2543" s="69" t="e">
        <f>VLOOKUP($C2542:$C$4969,$C$27:$D$4969,2,0)</f>
        <v>#N/A</v>
      </c>
      <c r="E2543" s="79"/>
      <c r="F2543" s="70" t="e">
        <f>VLOOKUP($E2543:$E$4969,'PLANO DE APLICAÇÃO'!$A$4:$B$1013,2,0)</f>
        <v>#N/A</v>
      </c>
      <c r="G2543" s="71"/>
      <c r="H2543" s="130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73"/>
      <c r="J2543" s="74"/>
      <c r="K2543" s="78"/>
    </row>
    <row r="2544" spans="1:11" s="131" customFormat="1" ht="41.25" customHeight="1" thickBot="1">
      <c r="A2544" s="68"/>
      <c r="B2544" s="77"/>
      <c r="C2544" s="76"/>
      <c r="D2544" s="69" t="e">
        <f>VLOOKUP($C2543:$C$4969,$C$27:$D$4969,2,0)</f>
        <v>#N/A</v>
      </c>
      <c r="E2544" s="79"/>
      <c r="F2544" s="70" t="e">
        <f>VLOOKUP($E2544:$E$4969,'PLANO DE APLICAÇÃO'!$A$4:$B$1013,2,0)</f>
        <v>#N/A</v>
      </c>
      <c r="G2544" s="71"/>
      <c r="H2544" s="130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73"/>
      <c r="J2544" s="74"/>
      <c r="K2544" s="78"/>
    </row>
    <row r="2545" spans="1:11" s="131" customFormat="1" ht="41.25" customHeight="1" thickBot="1">
      <c r="A2545" s="68"/>
      <c r="B2545" s="77"/>
      <c r="C2545" s="76"/>
      <c r="D2545" s="69" t="e">
        <f>VLOOKUP($C2544:$C$4969,$C$27:$D$4969,2,0)</f>
        <v>#N/A</v>
      </c>
      <c r="E2545" s="79"/>
      <c r="F2545" s="70" t="e">
        <f>VLOOKUP($E2545:$E$4969,'PLANO DE APLICAÇÃO'!$A$4:$B$1013,2,0)</f>
        <v>#N/A</v>
      </c>
      <c r="G2545" s="71"/>
      <c r="H2545" s="130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73"/>
      <c r="J2545" s="74"/>
      <c r="K2545" s="78"/>
    </row>
    <row r="2546" spans="1:11" s="131" customFormat="1" ht="41.25" customHeight="1" thickBot="1">
      <c r="A2546" s="68"/>
      <c r="B2546" s="77"/>
      <c r="C2546" s="76"/>
      <c r="D2546" s="69" t="e">
        <f>VLOOKUP($C2545:$C$4969,$C$27:$D$4969,2,0)</f>
        <v>#N/A</v>
      </c>
      <c r="E2546" s="79"/>
      <c r="F2546" s="70" t="e">
        <f>VLOOKUP($E2546:$E$4969,'PLANO DE APLICAÇÃO'!$A$4:$B$1013,2,0)</f>
        <v>#N/A</v>
      </c>
      <c r="G2546" s="71"/>
      <c r="H2546" s="130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73"/>
      <c r="J2546" s="74"/>
      <c r="K2546" s="78"/>
    </row>
    <row r="2547" spans="1:11" s="131" customFormat="1" ht="41.25" customHeight="1" thickBot="1">
      <c r="A2547" s="68"/>
      <c r="B2547" s="77"/>
      <c r="C2547" s="76"/>
      <c r="D2547" s="69" t="e">
        <f>VLOOKUP($C2546:$C$4969,$C$27:$D$4969,2,0)</f>
        <v>#N/A</v>
      </c>
      <c r="E2547" s="79"/>
      <c r="F2547" s="70" t="e">
        <f>VLOOKUP($E2547:$E$4969,'PLANO DE APLICAÇÃO'!$A$4:$B$1013,2,0)</f>
        <v>#N/A</v>
      </c>
      <c r="G2547" s="71"/>
      <c r="H2547" s="130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73"/>
      <c r="J2547" s="74"/>
      <c r="K2547" s="78"/>
    </row>
    <row r="2548" spans="1:11" s="131" customFormat="1" ht="41.25" customHeight="1" thickBot="1">
      <c r="A2548" s="68"/>
      <c r="B2548" s="77"/>
      <c r="C2548" s="76"/>
      <c r="D2548" s="69" t="e">
        <f>VLOOKUP($C2547:$C$4969,$C$27:$D$4969,2,0)</f>
        <v>#N/A</v>
      </c>
      <c r="E2548" s="79"/>
      <c r="F2548" s="70" t="e">
        <f>VLOOKUP($E2548:$E$4969,'PLANO DE APLICAÇÃO'!$A$4:$B$1013,2,0)</f>
        <v>#N/A</v>
      </c>
      <c r="G2548" s="71"/>
      <c r="H2548" s="130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73"/>
      <c r="J2548" s="74"/>
      <c r="K2548" s="78"/>
    </row>
    <row r="2549" spans="1:11" s="131" customFormat="1" ht="41.25" customHeight="1" thickBot="1">
      <c r="A2549" s="68"/>
      <c r="B2549" s="77"/>
      <c r="C2549" s="76"/>
      <c r="D2549" s="69" t="e">
        <f>VLOOKUP($C2548:$C$4969,$C$27:$D$4969,2,0)</f>
        <v>#N/A</v>
      </c>
      <c r="E2549" s="79"/>
      <c r="F2549" s="70" t="e">
        <f>VLOOKUP($E2549:$E$4969,'PLANO DE APLICAÇÃO'!$A$4:$B$1013,2,0)</f>
        <v>#N/A</v>
      </c>
      <c r="G2549" s="71"/>
      <c r="H2549" s="130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73"/>
      <c r="J2549" s="74"/>
      <c r="K2549" s="78"/>
    </row>
    <row r="2550" spans="1:11" s="131" customFormat="1" ht="41.25" customHeight="1" thickBot="1">
      <c r="A2550" s="68"/>
      <c r="B2550" s="77"/>
      <c r="C2550" s="76"/>
      <c r="D2550" s="69" t="e">
        <f>VLOOKUP($C2549:$C$4969,$C$27:$D$4969,2,0)</f>
        <v>#N/A</v>
      </c>
      <c r="E2550" s="79"/>
      <c r="F2550" s="70" t="e">
        <f>VLOOKUP($E2550:$E$4969,'PLANO DE APLICAÇÃO'!$A$4:$B$1013,2,0)</f>
        <v>#N/A</v>
      </c>
      <c r="G2550" s="71"/>
      <c r="H2550" s="130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73"/>
      <c r="J2550" s="74"/>
      <c r="K2550" s="78"/>
    </row>
    <row r="2551" spans="1:11" s="131" customFormat="1" ht="41.25" customHeight="1" thickBot="1">
      <c r="A2551" s="68"/>
      <c r="B2551" s="77"/>
      <c r="C2551" s="76"/>
      <c r="D2551" s="69" t="e">
        <f>VLOOKUP($C2550:$C$4969,$C$27:$D$4969,2,0)</f>
        <v>#N/A</v>
      </c>
      <c r="E2551" s="79"/>
      <c r="F2551" s="70" t="e">
        <f>VLOOKUP($E2551:$E$4969,'PLANO DE APLICAÇÃO'!$A$4:$B$1013,2,0)</f>
        <v>#N/A</v>
      </c>
      <c r="G2551" s="71"/>
      <c r="H2551" s="130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73"/>
      <c r="J2551" s="74"/>
      <c r="K2551" s="78"/>
    </row>
    <row r="2552" spans="1:11" s="131" customFormat="1" ht="41.25" customHeight="1" thickBot="1">
      <c r="A2552" s="68"/>
      <c r="B2552" s="77"/>
      <c r="C2552" s="76"/>
      <c r="D2552" s="69" t="e">
        <f>VLOOKUP($C2551:$C$4969,$C$27:$D$4969,2,0)</f>
        <v>#N/A</v>
      </c>
      <c r="E2552" s="79"/>
      <c r="F2552" s="70" t="e">
        <f>VLOOKUP($E2552:$E$4969,'PLANO DE APLICAÇÃO'!$A$4:$B$1013,2,0)</f>
        <v>#N/A</v>
      </c>
      <c r="G2552" s="71"/>
      <c r="H2552" s="130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73"/>
      <c r="J2552" s="74"/>
      <c r="K2552" s="78"/>
    </row>
    <row r="2553" spans="1:11" s="131" customFormat="1" ht="41.25" customHeight="1" thickBot="1">
      <c r="A2553" s="68"/>
      <c r="B2553" s="77"/>
      <c r="C2553" s="76"/>
      <c r="D2553" s="69" t="e">
        <f>VLOOKUP($C2552:$C$4969,$C$27:$D$4969,2,0)</f>
        <v>#N/A</v>
      </c>
      <c r="E2553" s="79"/>
      <c r="F2553" s="70" t="e">
        <f>VLOOKUP($E2553:$E$4969,'PLANO DE APLICAÇÃO'!$A$4:$B$1013,2,0)</f>
        <v>#N/A</v>
      </c>
      <c r="G2553" s="71"/>
      <c r="H2553" s="130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73"/>
      <c r="J2553" s="74"/>
      <c r="K2553" s="78"/>
    </row>
    <row r="2554" spans="1:11" s="131" customFormat="1" ht="41.25" customHeight="1" thickBot="1">
      <c r="A2554" s="68"/>
      <c r="B2554" s="77"/>
      <c r="C2554" s="76"/>
      <c r="D2554" s="69" t="e">
        <f>VLOOKUP($C2553:$C$4969,$C$27:$D$4969,2,0)</f>
        <v>#N/A</v>
      </c>
      <c r="E2554" s="79"/>
      <c r="F2554" s="70" t="e">
        <f>VLOOKUP($E2554:$E$4969,'PLANO DE APLICAÇÃO'!$A$4:$B$1013,2,0)</f>
        <v>#N/A</v>
      </c>
      <c r="G2554" s="71"/>
      <c r="H2554" s="130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73"/>
      <c r="J2554" s="74"/>
      <c r="K2554" s="78"/>
    </row>
    <row r="2555" spans="1:11" s="131" customFormat="1" ht="41.25" customHeight="1" thickBot="1">
      <c r="A2555" s="68"/>
      <c r="B2555" s="77"/>
      <c r="C2555" s="76"/>
      <c r="D2555" s="69" t="e">
        <f>VLOOKUP($C2554:$C$4969,$C$27:$D$4969,2,0)</f>
        <v>#N/A</v>
      </c>
      <c r="E2555" s="79"/>
      <c r="F2555" s="70" t="e">
        <f>VLOOKUP($E2555:$E$4969,'PLANO DE APLICAÇÃO'!$A$4:$B$1013,2,0)</f>
        <v>#N/A</v>
      </c>
      <c r="G2555" s="71"/>
      <c r="H2555" s="130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73"/>
      <c r="J2555" s="74"/>
      <c r="K2555" s="78"/>
    </row>
    <row r="2556" spans="1:11" s="131" customFormat="1" ht="41.25" customHeight="1" thickBot="1">
      <c r="A2556" s="68"/>
      <c r="B2556" s="77"/>
      <c r="C2556" s="76"/>
      <c r="D2556" s="69" t="e">
        <f>VLOOKUP($C2555:$C$4969,$C$27:$D$4969,2,0)</f>
        <v>#N/A</v>
      </c>
      <c r="E2556" s="79"/>
      <c r="F2556" s="70" t="e">
        <f>VLOOKUP($E2556:$E$4969,'PLANO DE APLICAÇÃO'!$A$4:$B$1013,2,0)</f>
        <v>#N/A</v>
      </c>
      <c r="G2556" s="71"/>
      <c r="H2556" s="130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73"/>
      <c r="J2556" s="74"/>
      <c r="K2556" s="78"/>
    </row>
    <row r="2557" spans="1:11" s="131" customFormat="1" ht="41.25" customHeight="1" thickBot="1">
      <c r="A2557" s="68"/>
      <c r="B2557" s="77"/>
      <c r="C2557" s="76"/>
      <c r="D2557" s="69" t="e">
        <f>VLOOKUP($C2556:$C$4969,$C$27:$D$4969,2,0)</f>
        <v>#N/A</v>
      </c>
      <c r="E2557" s="79"/>
      <c r="F2557" s="70" t="e">
        <f>VLOOKUP($E2557:$E$4969,'PLANO DE APLICAÇÃO'!$A$4:$B$1013,2,0)</f>
        <v>#N/A</v>
      </c>
      <c r="G2557" s="71"/>
      <c r="H2557" s="130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73"/>
      <c r="J2557" s="74"/>
      <c r="K2557" s="78"/>
    </row>
    <row r="2558" spans="1:11" s="131" customFormat="1" ht="41.25" customHeight="1" thickBot="1">
      <c r="A2558" s="68"/>
      <c r="B2558" s="77"/>
      <c r="C2558" s="76"/>
      <c r="D2558" s="69" t="e">
        <f>VLOOKUP($C2557:$C$4969,$C$27:$D$4969,2,0)</f>
        <v>#N/A</v>
      </c>
      <c r="E2558" s="79"/>
      <c r="F2558" s="70" t="e">
        <f>VLOOKUP($E2558:$E$4969,'PLANO DE APLICAÇÃO'!$A$4:$B$1013,2,0)</f>
        <v>#N/A</v>
      </c>
      <c r="G2558" s="71"/>
      <c r="H2558" s="130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73"/>
      <c r="J2558" s="74"/>
      <c r="K2558" s="78"/>
    </row>
    <row r="2559" spans="1:11" s="131" customFormat="1" ht="41.25" customHeight="1" thickBot="1">
      <c r="A2559" s="68"/>
      <c r="B2559" s="77"/>
      <c r="C2559" s="76"/>
      <c r="D2559" s="69" t="e">
        <f>VLOOKUP($C2558:$C$4969,$C$27:$D$4969,2,0)</f>
        <v>#N/A</v>
      </c>
      <c r="E2559" s="79"/>
      <c r="F2559" s="70" t="e">
        <f>VLOOKUP($E2559:$E$4969,'PLANO DE APLICAÇÃO'!$A$4:$B$1013,2,0)</f>
        <v>#N/A</v>
      </c>
      <c r="G2559" s="71"/>
      <c r="H2559" s="130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73"/>
      <c r="J2559" s="74"/>
      <c r="K2559" s="78"/>
    </row>
    <row r="2560" spans="1:11" s="131" customFormat="1" ht="41.25" customHeight="1" thickBot="1">
      <c r="A2560" s="68"/>
      <c r="B2560" s="77"/>
      <c r="C2560" s="76"/>
      <c r="D2560" s="69" t="e">
        <f>VLOOKUP($C2559:$C$4969,$C$27:$D$4969,2,0)</f>
        <v>#N/A</v>
      </c>
      <c r="E2560" s="79"/>
      <c r="F2560" s="70" t="e">
        <f>VLOOKUP($E2560:$E$4969,'PLANO DE APLICAÇÃO'!$A$4:$B$1013,2,0)</f>
        <v>#N/A</v>
      </c>
      <c r="G2560" s="71"/>
      <c r="H2560" s="130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73"/>
      <c r="J2560" s="74"/>
      <c r="K2560" s="78"/>
    </row>
    <row r="2561" spans="1:11" s="131" customFormat="1" ht="41.25" customHeight="1" thickBot="1">
      <c r="A2561" s="68"/>
      <c r="B2561" s="77"/>
      <c r="C2561" s="76"/>
      <c r="D2561" s="69" t="e">
        <f>VLOOKUP($C2560:$C$4969,$C$27:$D$4969,2,0)</f>
        <v>#N/A</v>
      </c>
      <c r="E2561" s="79"/>
      <c r="F2561" s="70" t="e">
        <f>VLOOKUP($E2561:$E$4969,'PLANO DE APLICAÇÃO'!$A$4:$B$1013,2,0)</f>
        <v>#N/A</v>
      </c>
      <c r="G2561" s="71"/>
      <c r="H2561" s="130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73"/>
      <c r="J2561" s="74"/>
      <c r="K2561" s="78"/>
    </row>
    <row r="2562" spans="1:11" s="131" customFormat="1" ht="41.25" customHeight="1" thickBot="1">
      <c r="A2562" s="68"/>
      <c r="B2562" s="77"/>
      <c r="C2562" s="76"/>
      <c r="D2562" s="69" t="e">
        <f>VLOOKUP($C2561:$C$4969,$C$27:$D$4969,2,0)</f>
        <v>#N/A</v>
      </c>
      <c r="E2562" s="79"/>
      <c r="F2562" s="70" t="e">
        <f>VLOOKUP($E2562:$E$4969,'PLANO DE APLICAÇÃO'!$A$4:$B$1013,2,0)</f>
        <v>#N/A</v>
      </c>
      <c r="G2562" s="71"/>
      <c r="H2562" s="130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73"/>
      <c r="J2562" s="74"/>
      <c r="K2562" s="78"/>
    </row>
    <row r="2563" spans="1:11" s="131" customFormat="1" ht="41.25" customHeight="1" thickBot="1">
      <c r="A2563" s="68"/>
      <c r="B2563" s="77"/>
      <c r="C2563" s="76"/>
      <c r="D2563" s="69" t="e">
        <f>VLOOKUP($C2562:$C$4969,$C$27:$D$4969,2,0)</f>
        <v>#N/A</v>
      </c>
      <c r="E2563" s="79"/>
      <c r="F2563" s="70" t="e">
        <f>VLOOKUP($E2563:$E$4969,'PLANO DE APLICAÇÃO'!$A$4:$B$1013,2,0)</f>
        <v>#N/A</v>
      </c>
      <c r="G2563" s="71"/>
      <c r="H2563" s="130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73"/>
      <c r="J2563" s="74"/>
      <c r="K2563" s="78"/>
    </row>
    <row r="2564" spans="1:11" s="131" customFormat="1" ht="41.25" customHeight="1" thickBot="1">
      <c r="A2564" s="68"/>
      <c r="B2564" s="77"/>
      <c r="C2564" s="76"/>
      <c r="D2564" s="69" t="e">
        <f>VLOOKUP($C2563:$C$4969,$C$27:$D$4969,2,0)</f>
        <v>#N/A</v>
      </c>
      <c r="E2564" s="79"/>
      <c r="F2564" s="70" t="e">
        <f>VLOOKUP($E2564:$E$4969,'PLANO DE APLICAÇÃO'!$A$4:$B$1013,2,0)</f>
        <v>#N/A</v>
      </c>
      <c r="G2564" s="71"/>
      <c r="H2564" s="130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73"/>
      <c r="J2564" s="74"/>
      <c r="K2564" s="78"/>
    </row>
    <row r="2565" spans="1:11" s="131" customFormat="1" ht="41.25" customHeight="1" thickBot="1">
      <c r="A2565" s="68"/>
      <c r="B2565" s="77"/>
      <c r="C2565" s="76"/>
      <c r="D2565" s="69" t="e">
        <f>VLOOKUP($C2564:$C$4969,$C$27:$D$4969,2,0)</f>
        <v>#N/A</v>
      </c>
      <c r="E2565" s="79"/>
      <c r="F2565" s="70" t="e">
        <f>VLOOKUP($E2565:$E$4969,'PLANO DE APLICAÇÃO'!$A$4:$B$1013,2,0)</f>
        <v>#N/A</v>
      </c>
      <c r="G2565" s="71"/>
      <c r="H2565" s="130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73"/>
      <c r="J2565" s="74"/>
      <c r="K2565" s="78"/>
    </row>
    <row r="2566" spans="1:11" s="131" customFormat="1" ht="41.25" customHeight="1" thickBot="1">
      <c r="A2566" s="68"/>
      <c r="B2566" s="77"/>
      <c r="C2566" s="76"/>
      <c r="D2566" s="69" t="e">
        <f>VLOOKUP($C2565:$C$4969,$C$27:$D$4969,2,0)</f>
        <v>#N/A</v>
      </c>
      <c r="E2566" s="79"/>
      <c r="F2566" s="70" t="e">
        <f>VLOOKUP($E2566:$E$4969,'PLANO DE APLICAÇÃO'!$A$4:$B$1013,2,0)</f>
        <v>#N/A</v>
      </c>
      <c r="G2566" s="71"/>
      <c r="H2566" s="130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73"/>
      <c r="J2566" s="74"/>
      <c r="K2566" s="78"/>
    </row>
    <row r="2567" spans="1:11" s="131" customFormat="1" ht="41.25" customHeight="1" thickBot="1">
      <c r="A2567" s="68"/>
      <c r="B2567" s="77"/>
      <c r="C2567" s="76"/>
      <c r="D2567" s="69" t="e">
        <f>VLOOKUP($C2566:$C$4969,$C$27:$D$4969,2,0)</f>
        <v>#N/A</v>
      </c>
      <c r="E2567" s="79"/>
      <c r="F2567" s="70" t="e">
        <f>VLOOKUP($E2567:$E$4969,'PLANO DE APLICAÇÃO'!$A$4:$B$1013,2,0)</f>
        <v>#N/A</v>
      </c>
      <c r="G2567" s="71"/>
      <c r="H2567" s="130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73"/>
      <c r="J2567" s="74"/>
      <c r="K2567" s="78"/>
    </row>
    <row r="2568" spans="1:11" s="131" customFormat="1" ht="41.25" customHeight="1" thickBot="1">
      <c r="A2568" s="68"/>
      <c r="B2568" s="77"/>
      <c r="C2568" s="76"/>
      <c r="D2568" s="69" t="e">
        <f>VLOOKUP($C2567:$C$4969,$C$27:$D$4969,2,0)</f>
        <v>#N/A</v>
      </c>
      <c r="E2568" s="79"/>
      <c r="F2568" s="70" t="e">
        <f>VLOOKUP($E2568:$E$4969,'PLANO DE APLICAÇÃO'!$A$4:$B$1013,2,0)</f>
        <v>#N/A</v>
      </c>
      <c r="G2568" s="71"/>
      <c r="H2568" s="130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73"/>
      <c r="J2568" s="74"/>
      <c r="K2568" s="78"/>
    </row>
    <row r="2569" spans="1:11" s="131" customFormat="1" ht="41.25" customHeight="1" thickBot="1">
      <c r="A2569" s="68"/>
      <c r="B2569" s="77"/>
      <c r="C2569" s="76"/>
      <c r="D2569" s="69" t="e">
        <f>VLOOKUP($C2568:$C$4969,$C$27:$D$4969,2,0)</f>
        <v>#N/A</v>
      </c>
      <c r="E2569" s="79"/>
      <c r="F2569" s="70" t="e">
        <f>VLOOKUP($E2569:$E$4969,'PLANO DE APLICAÇÃO'!$A$4:$B$1013,2,0)</f>
        <v>#N/A</v>
      </c>
      <c r="G2569" s="71"/>
      <c r="H2569" s="130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73"/>
      <c r="J2569" s="74"/>
      <c r="K2569" s="78"/>
    </row>
    <row r="2570" spans="1:11" s="131" customFormat="1" ht="41.25" customHeight="1" thickBot="1">
      <c r="A2570" s="68"/>
      <c r="B2570" s="77"/>
      <c r="C2570" s="76"/>
      <c r="D2570" s="69" t="e">
        <f>VLOOKUP($C2569:$C$4969,$C$27:$D$4969,2,0)</f>
        <v>#N/A</v>
      </c>
      <c r="E2570" s="79"/>
      <c r="F2570" s="70" t="e">
        <f>VLOOKUP($E2570:$E$4969,'PLANO DE APLICAÇÃO'!$A$4:$B$1013,2,0)</f>
        <v>#N/A</v>
      </c>
      <c r="G2570" s="71"/>
      <c r="H2570" s="130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73"/>
      <c r="J2570" s="74"/>
      <c r="K2570" s="78"/>
    </row>
    <row r="2571" spans="1:11" s="131" customFormat="1" ht="41.25" customHeight="1" thickBot="1">
      <c r="A2571" s="68"/>
      <c r="B2571" s="77"/>
      <c r="C2571" s="76"/>
      <c r="D2571" s="69" t="e">
        <f>VLOOKUP($C2570:$C$4969,$C$27:$D$4969,2,0)</f>
        <v>#N/A</v>
      </c>
      <c r="E2571" s="79"/>
      <c r="F2571" s="70" t="e">
        <f>VLOOKUP($E2571:$E$4969,'PLANO DE APLICAÇÃO'!$A$4:$B$1013,2,0)</f>
        <v>#N/A</v>
      </c>
      <c r="G2571" s="71"/>
      <c r="H2571" s="130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73"/>
      <c r="J2571" s="74"/>
      <c r="K2571" s="78"/>
    </row>
    <row r="2572" spans="1:11" s="131" customFormat="1" ht="41.25" customHeight="1" thickBot="1">
      <c r="A2572" s="68"/>
      <c r="B2572" s="77"/>
      <c r="C2572" s="76"/>
      <c r="D2572" s="69" t="e">
        <f>VLOOKUP($C2571:$C$4969,$C$27:$D$4969,2,0)</f>
        <v>#N/A</v>
      </c>
      <c r="E2572" s="79"/>
      <c r="F2572" s="70" t="e">
        <f>VLOOKUP($E2572:$E$4969,'PLANO DE APLICAÇÃO'!$A$4:$B$1013,2,0)</f>
        <v>#N/A</v>
      </c>
      <c r="G2572" s="71"/>
      <c r="H2572" s="130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73"/>
      <c r="J2572" s="74"/>
      <c r="K2572" s="78"/>
    </row>
    <row r="2573" spans="1:11" s="131" customFormat="1" ht="41.25" customHeight="1" thickBot="1">
      <c r="A2573" s="68"/>
      <c r="B2573" s="77"/>
      <c r="C2573" s="76"/>
      <c r="D2573" s="69" t="e">
        <f>VLOOKUP($C2572:$C$4969,$C$27:$D$4969,2,0)</f>
        <v>#N/A</v>
      </c>
      <c r="E2573" s="79"/>
      <c r="F2573" s="70" t="e">
        <f>VLOOKUP($E2573:$E$4969,'PLANO DE APLICAÇÃO'!$A$4:$B$1013,2,0)</f>
        <v>#N/A</v>
      </c>
      <c r="G2573" s="71"/>
      <c r="H2573" s="130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73"/>
      <c r="J2573" s="74"/>
      <c r="K2573" s="78"/>
    </row>
    <row r="2574" spans="1:11" s="131" customFormat="1" ht="41.25" customHeight="1" thickBot="1">
      <c r="A2574" s="68"/>
      <c r="B2574" s="77"/>
      <c r="C2574" s="76"/>
      <c r="D2574" s="69" t="e">
        <f>VLOOKUP($C2573:$C$4969,$C$27:$D$4969,2,0)</f>
        <v>#N/A</v>
      </c>
      <c r="E2574" s="79"/>
      <c r="F2574" s="70" t="e">
        <f>VLOOKUP($E2574:$E$4969,'PLANO DE APLICAÇÃO'!$A$4:$B$1013,2,0)</f>
        <v>#N/A</v>
      </c>
      <c r="G2574" s="71"/>
      <c r="H2574" s="130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73"/>
      <c r="J2574" s="74"/>
      <c r="K2574" s="78"/>
    </row>
    <row r="2575" spans="1:11" s="131" customFormat="1" ht="41.25" customHeight="1" thickBot="1">
      <c r="A2575" s="68"/>
      <c r="B2575" s="77"/>
      <c r="C2575" s="76"/>
      <c r="D2575" s="69" t="e">
        <f>VLOOKUP($C2574:$C$4969,$C$27:$D$4969,2,0)</f>
        <v>#N/A</v>
      </c>
      <c r="E2575" s="79"/>
      <c r="F2575" s="70" t="e">
        <f>VLOOKUP($E2575:$E$4969,'PLANO DE APLICAÇÃO'!$A$4:$B$1013,2,0)</f>
        <v>#N/A</v>
      </c>
      <c r="G2575" s="71"/>
      <c r="H2575" s="130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73"/>
      <c r="J2575" s="74"/>
      <c r="K2575" s="78"/>
    </row>
    <row r="2576" spans="1:11" s="131" customFormat="1" ht="41.25" customHeight="1" thickBot="1">
      <c r="A2576" s="68"/>
      <c r="B2576" s="77"/>
      <c r="C2576" s="76"/>
      <c r="D2576" s="69" t="e">
        <f>VLOOKUP($C2575:$C$4969,$C$27:$D$4969,2,0)</f>
        <v>#N/A</v>
      </c>
      <c r="E2576" s="79"/>
      <c r="F2576" s="70" t="e">
        <f>VLOOKUP($E2576:$E$4969,'PLANO DE APLICAÇÃO'!$A$4:$B$1013,2,0)</f>
        <v>#N/A</v>
      </c>
      <c r="G2576" s="71"/>
      <c r="H2576" s="130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73"/>
      <c r="J2576" s="74"/>
      <c r="K2576" s="78"/>
    </row>
    <row r="2577" spans="1:11" s="131" customFormat="1" ht="41.25" customHeight="1" thickBot="1">
      <c r="A2577" s="68"/>
      <c r="B2577" s="77"/>
      <c r="C2577" s="76"/>
      <c r="D2577" s="69" t="e">
        <f>VLOOKUP($C2576:$C$4969,$C$27:$D$4969,2,0)</f>
        <v>#N/A</v>
      </c>
      <c r="E2577" s="79"/>
      <c r="F2577" s="70" t="e">
        <f>VLOOKUP($E2577:$E$4969,'PLANO DE APLICAÇÃO'!$A$4:$B$1013,2,0)</f>
        <v>#N/A</v>
      </c>
      <c r="G2577" s="71"/>
      <c r="H2577" s="130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73"/>
      <c r="J2577" s="74"/>
      <c r="K2577" s="78"/>
    </row>
    <row r="2578" spans="1:11" s="131" customFormat="1" ht="41.25" customHeight="1" thickBot="1">
      <c r="A2578" s="68"/>
      <c r="B2578" s="77"/>
      <c r="C2578" s="76"/>
      <c r="D2578" s="69" t="e">
        <f>VLOOKUP($C2577:$C$4969,$C$27:$D$4969,2,0)</f>
        <v>#N/A</v>
      </c>
      <c r="E2578" s="79"/>
      <c r="F2578" s="70" t="e">
        <f>VLOOKUP($E2578:$E$4969,'PLANO DE APLICAÇÃO'!$A$4:$B$1013,2,0)</f>
        <v>#N/A</v>
      </c>
      <c r="G2578" s="71"/>
      <c r="H2578" s="130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73"/>
      <c r="J2578" s="74"/>
      <c r="K2578" s="78"/>
    </row>
    <row r="2579" spans="1:11" s="131" customFormat="1" ht="41.25" customHeight="1" thickBot="1">
      <c r="A2579" s="68"/>
      <c r="B2579" s="77"/>
      <c r="C2579" s="76"/>
      <c r="D2579" s="69" t="e">
        <f>VLOOKUP($C2578:$C$4969,$C$27:$D$4969,2,0)</f>
        <v>#N/A</v>
      </c>
      <c r="E2579" s="79"/>
      <c r="F2579" s="70" t="e">
        <f>VLOOKUP($E2579:$E$4969,'PLANO DE APLICAÇÃO'!$A$4:$B$1013,2,0)</f>
        <v>#N/A</v>
      </c>
      <c r="G2579" s="71"/>
      <c r="H2579" s="130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73"/>
      <c r="J2579" s="74"/>
      <c r="K2579" s="78"/>
    </row>
    <row r="2580" spans="1:11" s="131" customFormat="1" ht="41.25" customHeight="1" thickBot="1">
      <c r="A2580" s="68"/>
      <c r="B2580" s="77"/>
      <c r="C2580" s="76"/>
      <c r="D2580" s="69" t="e">
        <f>VLOOKUP($C2579:$C$4969,$C$27:$D$4969,2,0)</f>
        <v>#N/A</v>
      </c>
      <c r="E2580" s="79"/>
      <c r="F2580" s="70" t="e">
        <f>VLOOKUP($E2580:$E$4969,'PLANO DE APLICAÇÃO'!$A$4:$B$1013,2,0)</f>
        <v>#N/A</v>
      </c>
      <c r="G2580" s="71"/>
      <c r="H2580" s="130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73"/>
      <c r="J2580" s="74"/>
      <c r="K2580" s="78"/>
    </row>
    <row r="2581" spans="1:11" s="131" customFormat="1" ht="41.25" customHeight="1" thickBot="1">
      <c r="A2581" s="68"/>
      <c r="B2581" s="77"/>
      <c r="C2581" s="76"/>
      <c r="D2581" s="69" t="e">
        <f>VLOOKUP($C2580:$C$4969,$C$27:$D$4969,2,0)</f>
        <v>#N/A</v>
      </c>
      <c r="E2581" s="79"/>
      <c r="F2581" s="70" t="e">
        <f>VLOOKUP($E2581:$E$4969,'PLANO DE APLICAÇÃO'!$A$4:$B$1013,2,0)</f>
        <v>#N/A</v>
      </c>
      <c r="G2581" s="71"/>
      <c r="H2581" s="130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73"/>
      <c r="J2581" s="74"/>
      <c r="K2581" s="78"/>
    </row>
    <row r="2582" spans="1:11" s="131" customFormat="1" ht="41.25" customHeight="1" thickBot="1">
      <c r="A2582" s="68"/>
      <c r="B2582" s="77"/>
      <c r="C2582" s="76"/>
      <c r="D2582" s="69" t="e">
        <f>VLOOKUP($C2581:$C$4969,$C$27:$D$4969,2,0)</f>
        <v>#N/A</v>
      </c>
      <c r="E2582" s="79"/>
      <c r="F2582" s="70" t="e">
        <f>VLOOKUP($E2582:$E$4969,'PLANO DE APLICAÇÃO'!$A$4:$B$1013,2,0)</f>
        <v>#N/A</v>
      </c>
      <c r="G2582" s="71"/>
      <c r="H2582" s="130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73"/>
      <c r="J2582" s="74"/>
      <c r="K2582" s="78"/>
    </row>
    <row r="2583" spans="1:11" s="131" customFormat="1" ht="41.25" customHeight="1" thickBot="1">
      <c r="A2583" s="68"/>
      <c r="B2583" s="77"/>
      <c r="C2583" s="76"/>
      <c r="D2583" s="69" t="e">
        <f>VLOOKUP($C2582:$C$4969,$C$27:$D$4969,2,0)</f>
        <v>#N/A</v>
      </c>
      <c r="E2583" s="79"/>
      <c r="F2583" s="70" t="e">
        <f>VLOOKUP($E2583:$E$4969,'PLANO DE APLICAÇÃO'!$A$4:$B$1013,2,0)</f>
        <v>#N/A</v>
      </c>
      <c r="G2583" s="71"/>
      <c r="H2583" s="130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73"/>
      <c r="J2583" s="74"/>
      <c r="K2583" s="78"/>
    </row>
    <row r="2584" spans="1:11" s="131" customFormat="1" ht="41.25" customHeight="1" thickBot="1">
      <c r="A2584" s="68"/>
      <c r="B2584" s="77"/>
      <c r="C2584" s="76"/>
      <c r="D2584" s="69" t="e">
        <f>VLOOKUP($C2583:$C$4969,$C$27:$D$4969,2,0)</f>
        <v>#N/A</v>
      </c>
      <c r="E2584" s="79"/>
      <c r="F2584" s="70" t="e">
        <f>VLOOKUP($E2584:$E$4969,'PLANO DE APLICAÇÃO'!$A$4:$B$1013,2,0)</f>
        <v>#N/A</v>
      </c>
      <c r="G2584" s="71"/>
      <c r="H2584" s="130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73"/>
      <c r="J2584" s="74"/>
      <c r="K2584" s="78"/>
    </row>
    <row r="2585" spans="1:11" s="131" customFormat="1" ht="41.25" customHeight="1" thickBot="1">
      <c r="A2585" s="68"/>
      <c r="B2585" s="77"/>
      <c r="C2585" s="76"/>
      <c r="D2585" s="69" t="e">
        <f>VLOOKUP($C2584:$C$4969,$C$27:$D$4969,2,0)</f>
        <v>#N/A</v>
      </c>
      <c r="E2585" s="79"/>
      <c r="F2585" s="70" t="e">
        <f>VLOOKUP($E2585:$E$4969,'PLANO DE APLICAÇÃO'!$A$4:$B$1013,2,0)</f>
        <v>#N/A</v>
      </c>
      <c r="G2585" s="71"/>
      <c r="H2585" s="130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73"/>
      <c r="J2585" s="74"/>
      <c r="K2585" s="78"/>
    </row>
    <row r="2586" spans="1:11" s="131" customFormat="1" ht="41.25" customHeight="1" thickBot="1">
      <c r="A2586" s="68"/>
      <c r="B2586" s="77"/>
      <c r="C2586" s="76"/>
      <c r="D2586" s="69" t="e">
        <f>VLOOKUP($C2585:$C$4969,$C$27:$D$4969,2,0)</f>
        <v>#N/A</v>
      </c>
      <c r="E2586" s="79"/>
      <c r="F2586" s="70" t="e">
        <f>VLOOKUP($E2586:$E$4969,'PLANO DE APLICAÇÃO'!$A$4:$B$1013,2,0)</f>
        <v>#N/A</v>
      </c>
      <c r="G2586" s="71"/>
      <c r="H2586" s="130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73"/>
      <c r="J2586" s="74"/>
      <c r="K2586" s="78"/>
    </row>
    <row r="2587" spans="1:11" s="131" customFormat="1" ht="41.25" customHeight="1" thickBot="1">
      <c r="A2587" s="68"/>
      <c r="B2587" s="77"/>
      <c r="C2587" s="76"/>
      <c r="D2587" s="69" t="e">
        <f>VLOOKUP($C2586:$C$4969,$C$27:$D$4969,2,0)</f>
        <v>#N/A</v>
      </c>
      <c r="E2587" s="79"/>
      <c r="F2587" s="70" t="e">
        <f>VLOOKUP($E2587:$E$4969,'PLANO DE APLICAÇÃO'!$A$4:$B$1013,2,0)</f>
        <v>#N/A</v>
      </c>
      <c r="G2587" s="71"/>
      <c r="H2587" s="130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73"/>
      <c r="J2587" s="74"/>
      <c r="K2587" s="78"/>
    </row>
    <row r="2588" spans="1:11" s="131" customFormat="1" ht="41.25" customHeight="1" thickBot="1">
      <c r="A2588" s="68"/>
      <c r="B2588" s="77"/>
      <c r="C2588" s="76"/>
      <c r="D2588" s="69" t="e">
        <f>VLOOKUP($C2587:$C$4969,$C$27:$D$4969,2,0)</f>
        <v>#N/A</v>
      </c>
      <c r="E2588" s="79"/>
      <c r="F2588" s="70" t="e">
        <f>VLOOKUP($E2588:$E$4969,'PLANO DE APLICAÇÃO'!$A$4:$B$1013,2,0)</f>
        <v>#N/A</v>
      </c>
      <c r="G2588" s="71"/>
      <c r="H2588" s="130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73"/>
      <c r="J2588" s="74"/>
      <c r="K2588" s="78"/>
    </row>
    <row r="2589" spans="1:11" s="131" customFormat="1" ht="41.25" customHeight="1" thickBot="1">
      <c r="A2589" s="68"/>
      <c r="B2589" s="77"/>
      <c r="C2589" s="76"/>
      <c r="D2589" s="69" t="e">
        <f>VLOOKUP($C2588:$C$4969,$C$27:$D$4969,2,0)</f>
        <v>#N/A</v>
      </c>
      <c r="E2589" s="79"/>
      <c r="F2589" s="70" t="e">
        <f>VLOOKUP($E2589:$E$4969,'PLANO DE APLICAÇÃO'!$A$4:$B$1013,2,0)</f>
        <v>#N/A</v>
      </c>
      <c r="G2589" s="71"/>
      <c r="H2589" s="130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73"/>
      <c r="J2589" s="74"/>
      <c r="K2589" s="78"/>
    </row>
    <row r="2590" spans="1:11" s="131" customFormat="1" ht="41.25" customHeight="1" thickBot="1">
      <c r="A2590" s="68"/>
      <c r="B2590" s="77"/>
      <c r="C2590" s="76"/>
      <c r="D2590" s="69" t="e">
        <f>VLOOKUP($C2589:$C$4969,$C$27:$D$4969,2,0)</f>
        <v>#N/A</v>
      </c>
      <c r="E2590" s="79"/>
      <c r="F2590" s="70" t="e">
        <f>VLOOKUP($E2590:$E$4969,'PLANO DE APLICAÇÃO'!$A$4:$B$1013,2,0)</f>
        <v>#N/A</v>
      </c>
      <c r="G2590" s="71"/>
      <c r="H2590" s="130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73"/>
      <c r="J2590" s="74"/>
      <c r="K2590" s="78"/>
    </row>
    <row r="2591" spans="1:11" s="131" customFormat="1" ht="41.25" customHeight="1" thickBot="1">
      <c r="A2591" s="68"/>
      <c r="B2591" s="77"/>
      <c r="C2591" s="76"/>
      <c r="D2591" s="69" t="e">
        <f>VLOOKUP($C2590:$C$4969,$C$27:$D$4969,2,0)</f>
        <v>#N/A</v>
      </c>
      <c r="E2591" s="79"/>
      <c r="F2591" s="70" t="e">
        <f>VLOOKUP($E2591:$E$4969,'PLANO DE APLICAÇÃO'!$A$4:$B$1013,2,0)</f>
        <v>#N/A</v>
      </c>
      <c r="G2591" s="71"/>
      <c r="H2591" s="130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73"/>
      <c r="J2591" s="74"/>
      <c r="K2591" s="78"/>
    </row>
    <row r="2592" spans="1:11" s="131" customFormat="1" ht="41.25" customHeight="1" thickBot="1">
      <c r="A2592" s="68"/>
      <c r="B2592" s="77"/>
      <c r="C2592" s="76"/>
      <c r="D2592" s="69" t="e">
        <f>VLOOKUP($C2591:$C$4969,$C$27:$D$4969,2,0)</f>
        <v>#N/A</v>
      </c>
      <c r="E2592" s="79"/>
      <c r="F2592" s="70" t="e">
        <f>VLOOKUP($E2592:$E$4969,'PLANO DE APLICAÇÃO'!$A$4:$B$1013,2,0)</f>
        <v>#N/A</v>
      </c>
      <c r="G2592" s="71"/>
      <c r="H2592" s="130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73"/>
      <c r="J2592" s="74"/>
      <c r="K2592" s="78"/>
    </row>
    <row r="2593" spans="1:11" s="131" customFormat="1" ht="41.25" customHeight="1" thickBot="1">
      <c r="A2593" s="68"/>
      <c r="B2593" s="77"/>
      <c r="C2593" s="76"/>
      <c r="D2593" s="69" t="e">
        <f>VLOOKUP($C2592:$C$4969,$C$27:$D$4969,2,0)</f>
        <v>#N/A</v>
      </c>
      <c r="E2593" s="79"/>
      <c r="F2593" s="70" t="e">
        <f>VLOOKUP($E2593:$E$4969,'PLANO DE APLICAÇÃO'!$A$4:$B$1013,2,0)</f>
        <v>#N/A</v>
      </c>
      <c r="G2593" s="71"/>
      <c r="H2593" s="130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73"/>
      <c r="J2593" s="74"/>
      <c r="K2593" s="78"/>
    </row>
    <row r="2594" spans="1:11" s="131" customFormat="1" ht="41.25" customHeight="1" thickBot="1">
      <c r="A2594" s="68"/>
      <c r="B2594" s="77"/>
      <c r="C2594" s="76"/>
      <c r="D2594" s="69" t="e">
        <f>VLOOKUP($C2593:$C$4969,$C$27:$D$4969,2,0)</f>
        <v>#N/A</v>
      </c>
      <c r="E2594" s="79"/>
      <c r="F2594" s="70" t="e">
        <f>VLOOKUP($E2594:$E$4969,'PLANO DE APLICAÇÃO'!$A$4:$B$1013,2,0)</f>
        <v>#N/A</v>
      </c>
      <c r="G2594" s="71"/>
      <c r="H2594" s="130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73"/>
      <c r="J2594" s="74"/>
      <c r="K2594" s="78"/>
    </row>
    <row r="2595" spans="1:11" s="131" customFormat="1" ht="41.25" customHeight="1" thickBot="1">
      <c r="A2595" s="68"/>
      <c r="B2595" s="77"/>
      <c r="C2595" s="76"/>
      <c r="D2595" s="69" t="e">
        <f>VLOOKUP($C2594:$C$4969,$C$27:$D$4969,2,0)</f>
        <v>#N/A</v>
      </c>
      <c r="E2595" s="79"/>
      <c r="F2595" s="70" t="e">
        <f>VLOOKUP($E2595:$E$4969,'PLANO DE APLICAÇÃO'!$A$4:$B$1013,2,0)</f>
        <v>#N/A</v>
      </c>
      <c r="G2595" s="71"/>
      <c r="H2595" s="130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73"/>
      <c r="J2595" s="74"/>
      <c r="K2595" s="78"/>
    </row>
    <row r="2596" spans="1:11" s="131" customFormat="1" ht="41.25" customHeight="1" thickBot="1">
      <c r="A2596" s="68"/>
      <c r="B2596" s="77"/>
      <c r="C2596" s="76"/>
      <c r="D2596" s="69" t="e">
        <f>VLOOKUP($C2595:$C$4969,$C$27:$D$4969,2,0)</f>
        <v>#N/A</v>
      </c>
      <c r="E2596" s="79"/>
      <c r="F2596" s="70" t="e">
        <f>VLOOKUP($E2596:$E$4969,'PLANO DE APLICAÇÃO'!$A$4:$B$1013,2,0)</f>
        <v>#N/A</v>
      </c>
      <c r="G2596" s="71"/>
      <c r="H2596" s="130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73"/>
      <c r="J2596" s="74"/>
      <c r="K2596" s="78"/>
    </row>
    <row r="2597" spans="1:11" s="131" customFormat="1" ht="41.25" customHeight="1" thickBot="1">
      <c r="A2597" s="68"/>
      <c r="B2597" s="77"/>
      <c r="C2597" s="76"/>
      <c r="D2597" s="69" t="e">
        <f>VLOOKUP($C2596:$C$4969,$C$27:$D$4969,2,0)</f>
        <v>#N/A</v>
      </c>
      <c r="E2597" s="79"/>
      <c r="F2597" s="70" t="e">
        <f>VLOOKUP($E2597:$E$4969,'PLANO DE APLICAÇÃO'!$A$4:$B$1013,2,0)</f>
        <v>#N/A</v>
      </c>
      <c r="G2597" s="71"/>
      <c r="H2597" s="130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73"/>
      <c r="J2597" s="74"/>
      <c r="K2597" s="78"/>
    </row>
    <row r="2598" spans="1:11" s="131" customFormat="1" ht="41.25" customHeight="1" thickBot="1">
      <c r="A2598" s="68"/>
      <c r="B2598" s="77"/>
      <c r="C2598" s="76"/>
      <c r="D2598" s="69" t="e">
        <f>VLOOKUP($C2597:$C$4969,$C$27:$D$4969,2,0)</f>
        <v>#N/A</v>
      </c>
      <c r="E2598" s="79"/>
      <c r="F2598" s="70" t="e">
        <f>VLOOKUP($E2598:$E$4969,'PLANO DE APLICAÇÃO'!$A$4:$B$1013,2,0)</f>
        <v>#N/A</v>
      </c>
      <c r="G2598" s="71"/>
      <c r="H2598" s="130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73"/>
      <c r="J2598" s="74"/>
      <c r="K2598" s="78"/>
    </row>
    <row r="2599" spans="1:11" s="131" customFormat="1" ht="41.25" customHeight="1" thickBot="1">
      <c r="A2599" s="68"/>
      <c r="B2599" s="77"/>
      <c r="C2599" s="76"/>
      <c r="D2599" s="69" t="e">
        <f>VLOOKUP($C2598:$C$4969,$C$27:$D$4969,2,0)</f>
        <v>#N/A</v>
      </c>
      <c r="E2599" s="79"/>
      <c r="F2599" s="70" t="e">
        <f>VLOOKUP($E2599:$E$4969,'PLANO DE APLICAÇÃO'!$A$4:$B$1013,2,0)</f>
        <v>#N/A</v>
      </c>
      <c r="G2599" s="71"/>
      <c r="H2599" s="130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73"/>
      <c r="J2599" s="74"/>
      <c r="K2599" s="78"/>
    </row>
    <row r="2600" spans="1:11" s="131" customFormat="1" ht="41.25" customHeight="1" thickBot="1">
      <c r="A2600" s="68"/>
      <c r="B2600" s="77"/>
      <c r="C2600" s="76"/>
      <c r="D2600" s="69" t="e">
        <f>VLOOKUP($C2599:$C$4969,$C$27:$D$4969,2,0)</f>
        <v>#N/A</v>
      </c>
      <c r="E2600" s="79"/>
      <c r="F2600" s="70" t="e">
        <f>VLOOKUP($E2600:$E$4969,'PLANO DE APLICAÇÃO'!$A$4:$B$1013,2,0)</f>
        <v>#N/A</v>
      </c>
      <c r="G2600" s="71"/>
      <c r="H2600" s="130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73"/>
      <c r="J2600" s="74"/>
      <c r="K2600" s="78"/>
    </row>
    <row r="2601" spans="1:11" s="131" customFormat="1" ht="41.25" customHeight="1" thickBot="1">
      <c r="A2601" s="68"/>
      <c r="B2601" s="77"/>
      <c r="C2601" s="76"/>
      <c r="D2601" s="69" t="e">
        <f>VLOOKUP($C2600:$C$4969,$C$27:$D$4969,2,0)</f>
        <v>#N/A</v>
      </c>
      <c r="E2601" s="79"/>
      <c r="F2601" s="70" t="e">
        <f>VLOOKUP($E2601:$E$4969,'PLANO DE APLICAÇÃO'!$A$4:$B$1013,2,0)</f>
        <v>#N/A</v>
      </c>
      <c r="G2601" s="71"/>
      <c r="H2601" s="130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73"/>
      <c r="J2601" s="74"/>
      <c r="K2601" s="78"/>
    </row>
    <row r="2602" spans="1:11" s="131" customFormat="1" ht="41.25" customHeight="1" thickBot="1">
      <c r="A2602" s="68"/>
      <c r="B2602" s="77"/>
      <c r="C2602" s="76"/>
      <c r="D2602" s="69" t="e">
        <f>VLOOKUP($C2601:$C$4969,$C$27:$D$4969,2,0)</f>
        <v>#N/A</v>
      </c>
      <c r="E2602" s="79"/>
      <c r="F2602" s="70" t="e">
        <f>VLOOKUP($E2602:$E$4969,'PLANO DE APLICAÇÃO'!$A$4:$B$1013,2,0)</f>
        <v>#N/A</v>
      </c>
      <c r="G2602" s="71"/>
      <c r="H2602" s="130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73"/>
      <c r="J2602" s="74"/>
      <c r="K2602" s="78"/>
    </row>
    <row r="2603" spans="1:11" s="131" customFormat="1" ht="41.25" customHeight="1" thickBot="1">
      <c r="A2603" s="68"/>
      <c r="B2603" s="77"/>
      <c r="C2603" s="76"/>
      <c r="D2603" s="69" t="e">
        <f>VLOOKUP($C2602:$C$4969,$C$27:$D$4969,2,0)</f>
        <v>#N/A</v>
      </c>
      <c r="E2603" s="79"/>
      <c r="F2603" s="70" t="e">
        <f>VLOOKUP($E2603:$E$4969,'PLANO DE APLICAÇÃO'!$A$4:$B$1013,2,0)</f>
        <v>#N/A</v>
      </c>
      <c r="G2603" s="71"/>
      <c r="H2603" s="130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73"/>
      <c r="J2603" s="74"/>
      <c r="K2603" s="78"/>
    </row>
    <row r="2604" spans="1:11" s="131" customFormat="1" ht="41.25" customHeight="1" thickBot="1">
      <c r="A2604" s="68"/>
      <c r="B2604" s="77"/>
      <c r="C2604" s="76"/>
      <c r="D2604" s="69" t="e">
        <f>VLOOKUP($C2603:$C$4969,$C$27:$D$4969,2,0)</f>
        <v>#N/A</v>
      </c>
      <c r="E2604" s="79"/>
      <c r="F2604" s="70" t="e">
        <f>VLOOKUP($E2604:$E$4969,'PLANO DE APLICAÇÃO'!$A$4:$B$1013,2,0)</f>
        <v>#N/A</v>
      </c>
      <c r="G2604" s="71"/>
      <c r="H2604" s="130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73"/>
      <c r="J2604" s="74"/>
      <c r="K2604" s="78"/>
    </row>
    <row r="2605" spans="1:11" s="131" customFormat="1" ht="41.25" customHeight="1" thickBot="1">
      <c r="A2605" s="68"/>
      <c r="B2605" s="77"/>
      <c r="C2605" s="76"/>
      <c r="D2605" s="69" t="e">
        <f>VLOOKUP($C2604:$C$4969,$C$27:$D$4969,2,0)</f>
        <v>#N/A</v>
      </c>
      <c r="E2605" s="79"/>
      <c r="F2605" s="70" t="e">
        <f>VLOOKUP($E2605:$E$4969,'PLANO DE APLICAÇÃO'!$A$4:$B$1013,2,0)</f>
        <v>#N/A</v>
      </c>
      <c r="G2605" s="71"/>
      <c r="H2605" s="130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73"/>
      <c r="J2605" s="74"/>
      <c r="K2605" s="78"/>
    </row>
    <row r="2606" spans="1:11" s="131" customFormat="1" ht="41.25" customHeight="1" thickBot="1">
      <c r="A2606" s="68"/>
      <c r="B2606" s="77"/>
      <c r="C2606" s="76"/>
      <c r="D2606" s="69" t="e">
        <f>VLOOKUP($C2605:$C$4969,$C$27:$D$4969,2,0)</f>
        <v>#N/A</v>
      </c>
      <c r="E2606" s="79"/>
      <c r="F2606" s="70" t="e">
        <f>VLOOKUP($E2606:$E$4969,'PLANO DE APLICAÇÃO'!$A$4:$B$1013,2,0)</f>
        <v>#N/A</v>
      </c>
      <c r="G2606" s="71"/>
      <c r="H2606" s="130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73"/>
      <c r="J2606" s="74"/>
      <c r="K2606" s="78"/>
    </row>
    <row r="2607" spans="1:11" s="131" customFormat="1" ht="41.25" customHeight="1" thickBot="1">
      <c r="A2607" s="68"/>
      <c r="B2607" s="77"/>
      <c r="C2607" s="76"/>
      <c r="D2607" s="69" t="e">
        <f>VLOOKUP($C2606:$C$4969,$C$27:$D$4969,2,0)</f>
        <v>#N/A</v>
      </c>
      <c r="E2607" s="79"/>
      <c r="F2607" s="70" t="e">
        <f>VLOOKUP($E2607:$E$4969,'PLANO DE APLICAÇÃO'!$A$4:$B$1013,2,0)</f>
        <v>#N/A</v>
      </c>
      <c r="G2607" s="71"/>
      <c r="H2607" s="130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73"/>
      <c r="J2607" s="74"/>
      <c r="K2607" s="78"/>
    </row>
    <row r="2608" spans="1:11" s="131" customFormat="1" ht="41.25" customHeight="1" thickBot="1">
      <c r="A2608" s="68"/>
      <c r="B2608" s="77"/>
      <c r="C2608" s="76"/>
      <c r="D2608" s="69" t="e">
        <f>VLOOKUP($C2607:$C$4969,$C$27:$D$4969,2,0)</f>
        <v>#N/A</v>
      </c>
      <c r="E2608" s="79"/>
      <c r="F2608" s="70" t="e">
        <f>VLOOKUP($E2608:$E$4969,'PLANO DE APLICAÇÃO'!$A$4:$B$1013,2,0)</f>
        <v>#N/A</v>
      </c>
      <c r="G2608" s="71"/>
      <c r="H2608" s="130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73"/>
      <c r="J2608" s="74"/>
      <c r="K2608" s="78"/>
    </row>
    <row r="2609" spans="1:11" s="131" customFormat="1" ht="41.25" customHeight="1" thickBot="1">
      <c r="A2609" s="68"/>
      <c r="B2609" s="77"/>
      <c r="C2609" s="76"/>
      <c r="D2609" s="69" t="e">
        <f>VLOOKUP($C2608:$C$4969,$C$27:$D$4969,2,0)</f>
        <v>#N/A</v>
      </c>
      <c r="E2609" s="79"/>
      <c r="F2609" s="70" t="e">
        <f>VLOOKUP($E2609:$E$4969,'PLANO DE APLICAÇÃO'!$A$4:$B$1013,2,0)</f>
        <v>#N/A</v>
      </c>
      <c r="G2609" s="71"/>
      <c r="H2609" s="130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73"/>
      <c r="J2609" s="74"/>
      <c r="K2609" s="78"/>
    </row>
    <row r="2610" spans="1:11" s="131" customFormat="1" ht="41.25" customHeight="1" thickBot="1">
      <c r="A2610" s="68"/>
      <c r="B2610" s="77"/>
      <c r="C2610" s="76"/>
      <c r="D2610" s="69" t="e">
        <f>VLOOKUP($C2609:$C$4969,$C$27:$D$4969,2,0)</f>
        <v>#N/A</v>
      </c>
      <c r="E2610" s="79"/>
      <c r="F2610" s="70" t="e">
        <f>VLOOKUP($E2610:$E$4969,'PLANO DE APLICAÇÃO'!$A$4:$B$1013,2,0)</f>
        <v>#N/A</v>
      </c>
      <c r="G2610" s="71"/>
      <c r="H2610" s="130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73"/>
      <c r="J2610" s="74"/>
      <c r="K2610" s="78"/>
    </row>
    <row r="2611" spans="1:11" s="131" customFormat="1" ht="41.25" customHeight="1" thickBot="1">
      <c r="A2611" s="68"/>
      <c r="B2611" s="77"/>
      <c r="C2611" s="76"/>
      <c r="D2611" s="69" t="e">
        <f>VLOOKUP($C2610:$C$4969,$C$27:$D$4969,2,0)</f>
        <v>#N/A</v>
      </c>
      <c r="E2611" s="79"/>
      <c r="F2611" s="70" t="e">
        <f>VLOOKUP($E2611:$E$4969,'PLANO DE APLICAÇÃO'!$A$4:$B$1013,2,0)</f>
        <v>#N/A</v>
      </c>
      <c r="G2611" s="71"/>
      <c r="H2611" s="130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73"/>
      <c r="J2611" s="74"/>
      <c r="K2611" s="78"/>
    </row>
    <row r="2612" spans="1:11" s="131" customFormat="1" ht="41.25" customHeight="1" thickBot="1">
      <c r="A2612" s="68"/>
      <c r="B2612" s="77"/>
      <c r="C2612" s="76"/>
      <c r="D2612" s="69" t="e">
        <f>VLOOKUP($C2611:$C$4969,$C$27:$D$4969,2,0)</f>
        <v>#N/A</v>
      </c>
      <c r="E2612" s="79"/>
      <c r="F2612" s="70" t="e">
        <f>VLOOKUP($E2612:$E$4969,'PLANO DE APLICAÇÃO'!$A$4:$B$1013,2,0)</f>
        <v>#N/A</v>
      </c>
      <c r="G2612" s="71"/>
      <c r="H2612" s="130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73"/>
      <c r="J2612" s="74"/>
      <c r="K2612" s="78"/>
    </row>
    <row r="2613" spans="1:11" s="131" customFormat="1" ht="41.25" customHeight="1" thickBot="1">
      <c r="A2613" s="68"/>
      <c r="B2613" s="77"/>
      <c r="C2613" s="76"/>
      <c r="D2613" s="69" t="e">
        <f>VLOOKUP($C2612:$C$4969,$C$27:$D$4969,2,0)</f>
        <v>#N/A</v>
      </c>
      <c r="E2613" s="79"/>
      <c r="F2613" s="70" t="e">
        <f>VLOOKUP($E2613:$E$4969,'PLANO DE APLICAÇÃO'!$A$4:$B$1013,2,0)</f>
        <v>#N/A</v>
      </c>
      <c r="G2613" s="71"/>
      <c r="H2613" s="130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73"/>
      <c r="J2613" s="74"/>
      <c r="K2613" s="78"/>
    </row>
    <row r="2614" spans="1:11" s="131" customFormat="1" ht="41.25" customHeight="1" thickBot="1">
      <c r="A2614" s="68"/>
      <c r="B2614" s="77"/>
      <c r="C2614" s="76"/>
      <c r="D2614" s="69" t="e">
        <f>VLOOKUP($C2613:$C$4969,$C$27:$D$4969,2,0)</f>
        <v>#N/A</v>
      </c>
      <c r="E2614" s="79"/>
      <c r="F2614" s="70" t="e">
        <f>VLOOKUP($E2614:$E$4969,'PLANO DE APLICAÇÃO'!$A$4:$B$1013,2,0)</f>
        <v>#N/A</v>
      </c>
      <c r="G2614" s="71"/>
      <c r="H2614" s="130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73"/>
      <c r="J2614" s="74"/>
      <c r="K2614" s="78"/>
    </row>
    <row r="2615" spans="1:11" s="131" customFormat="1" ht="41.25" customHeight="1" thickBot="1">
      <c r="A2615" s="68"/>
      <c r="B2615" s="77"/>
      <c r="C2615" s="76"/>
      <c r="D2615" s="69" t="e">
        <f>VLOOKUP($C2614:$C$4969,$C$27:$D$4969,2,0)</f>
        <v>#N/A</v>
      </c>
      <c r="E2615" s="79"/>
      <c r="F2615" s="70" t="e">
        <f>VLOOKUP($E2615:$E$4969,'PLANO DE APLICAÇÃO'!$A$4:$B$1013,2,0)</f>
        <v>#N/A</v>
      </c>
      <c r="G2615" s="71"/>
      <c r="H2615" s="130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73"/>
      <c r="J2615" s="74"/>
      <c r="K2615" s="78"/>
    </row>
    <row r="2616" spans="1:11" s="131" customFormat="1" ht="41.25" customHeight="1" thickBot="1">
      <c r="A2616" s="68"/>
      <c r="B2616" s="77"/>
      <c r="C2616" s="76"/>
      <c r="D2616" s="69" t="e">
        <f>VLOOKUP($C2615:$C$4969,$C$27:$D$4969,2,0)</f>
        <v>#N/A</v>
      </c>
      <c r="E2616" s="79"/>
      <c r="F2616" s="70" t="e">
        <f>VLOOKUP($E2616:$E$4969,'PLANO DE APLICAÇÃO'!$A$4:$B$1013,2,0)</f>
        <v>#N/A</v>
      </c>
      <c r="G2616" s="71"/>
      <c r="H2616" s="130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73"/>
      <c r="J2616" s="74"/>
      <c r="K2616" s="78"/>
    </row>
    <row r="2617" spans="1:11" s="131" customFormat="1" ht="41.25" customHeight="1" thickBot="1">
      <c r="A2617" s="68"/>
      <c r="B2617" s="77"/>
      <c r="C2617" s="76"/>
      <c r="D2617" s="69" t="e">
        <f>VLOOKUP($C2616:$C$4969,$C$27:$D$4969,2,0)</f>
        <v>#N/A</v>
      </c>
      <c r="E2617" s="79"/>
      <c r="F2617" s="70" t="e">
        <f>VLOOKUP($E2617:$E$4969,'PLANO DE APLICAÇÃO'!$A$4:$B$1013,2,0)</f>
        <v>#N/A</v>
      </c>
      <c r="G2617" s="71"/>
      <c r="H2617" s="130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73"/>
      <c r="J2617" s="74"/>
      <c r="K2617" s="78"/>
    </row>
    <row r="2618" spans="1:11" s="131" customFormat="1" ht="41.25" customHeight="1" thickBot="1">
      <c r="A2618" s="68"/>
      <c r="B2618" s="77"/>
      <c r="C2618" s="76"/>
      <c r="D2618" s="69" t="e">
        <f>VLOOKUP($C2617:$C$4969,$C$27:$D$4969,2,0)</f>
        <v>#N/A</v>
      </c>
      <c r="E2618" s="79"/>
      <c r="F2618" s="70" t="e">
        <f>VLOOKUP($E2618:$E$4969,'PLANO DE APLICAÇÃO'!$A$4:$B$1013,2,0)</f>
        <v>#N/A</v>
      </c>
      <c r="G2618" s="71"/>
      <c r="H2618" s="130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73"/>
      <c r="J2618" s="74"/>
      <c r="K2618" s="78"/>
    </row>
    <row r="2619" spans="1:11" s="131" customFormat="1" ht="41.25" customHeight="1" thickBot="1">
      <c r="A2619" s="68"/>
      <c r="B2619" s="77"/>
      <c r="C2619" s="76"/>
      <c r="D2619" s="69" t="e">
        <f>VLOOKUP($C2618:$C$4969,$C$27:$D$4969,2,0)</f>
        <v>#N/A</v>
      </c>
      <c r="E2619" s="79"/>
      <c r="F2619" s="70" t="e">
        <f>VLOOKUP($E2619:$E$4969,'PLANO DE APLICAÇÃO'!$A$4:$B$1013,2,0)</f>
        <v>#N/A</v>
      </c>
      <c r="G2619" s="71"/>
      <c r="H2619" s="130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73"/>
      <c r="J2619" s="74"/>
      <c r="K2619" s="78"/>
    </row>
    <row r="2620" spans="1:11" s="131" customFormat="1" ht="41.25" customHeight="1" thickBot="1">
      <c r="A2620" s="68"/>
      <c r="B2620" s="77"/>
      <c r="C2620" s="76"/>
      <c r="D2620" s="69" t="e">
        <f>VLOOKUP($C2619:$C$4969,$C$27:$D$4969,2,0)</f>
        <v>#N/A</v>
      </c>
      <c r="E2620" s="79"/>
      <c r="F2620" s="70" t="e">
        <f>VLOOKUP($E2620:$E$4969,'PLANO DE APLICAÇÃO'!$A$4:$B$1013,2,0)</f>
        <v>#N/A</v>
      </c>
      <c r="G2620" s="71"/>
      <c r="H2620" s="130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73"/>
      <c r="J2620" s="74"/>
      <c r="K2620" s="78"/>
    </row>
    <row r="2621" spans="1:11" s="131" customFormat="1" ht="41.25" customHeight="1" thickBot="1">
      <c r="A2621" s="68"/>
      <c r="B2621" s="77"/>
      <c r="C2621" s="76"/>
      <c r="D2621" s="69" t="e">
        <f>VLOOKUP($C2620:$C$4969,$C$27:$D$4969,2,0)</f>
        <v>#N/A</v>
      </c>
      <c r="E2621" s="79"/>
      <c r="F2621" s="70" t="e">
        <f>VLOOKUP($E2621:$E$4969,'PLANO DE APLICAÇÃO'!$A$4:$B$1013,2,0)</f>
        <v>#N/A</v>
      </c>
      <c r="G2621" s="71"/>
      <c r="H2621" s="130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73"/>
      <c r="J2621" s="74"/>
      <c r="K2621" s="78"/>
    </row>
    <row r="2622" spans="1:11" s="131" customFormat="1" ht="41.25" customHeight="1" thickBot="1">
      <c r="A2622" s="68"/>
      <c r="B2622" s="77"/>
      <c r="C2622" s="76"/>
      <c r="D2622" s="69" t="e">
        <f>VLOOKUP($C2621:$C$4969,$C$27:$D$4969,2,0)</f>
        <v>#N/A</v>
      </c>
      <c r="E2622" s="79"/>
      <c r="F2622" s="70" t="e">
        <f>VLOOKUP($E2622:$E$4969,'PLANO DE APLICAÇÃO'!$A$4:$B$1013,2,0)</f>
        <v>#N/A</v>
      </c>
      <c r="G2622" s="71"/>
      <c r="H2622" s="130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73"/>
      <c r="J2622" s="74"/>
      <c r="K2622" s="78"/>
    </row>
    <row r="2623" spans="1:11" s="131" customFormat="1" ht="41.25" customHeight="1" thickBot="1">
      <c r="A2623" s="68"/>
      <c r="B2623" s="77"/>
      <c r="C2623" s="76"/>
      <c r="D2623" s="69" t="e">
        <f>VLOOKUP($C2622:$C$4969,$C$27:$D$4969,2,0)</f>
        <v>#N/A</v>
      </c>
      <c r="E2623" s="79"/>
      <c r="F2623" s="70" t="e">
        <f>VLOOKUP($E2623:$E$4969,'PLANO DE APLICAÇÃO'!$A$4:$B$1013,2,0)</f>
        <v>#N/A</v>
      </c>
      <c r="G2623" s="71"/>
      <c r="H2623" s="130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73"/>
      <c r="J2623" s="74"/>
      <c r="K2623" s="78"/>
    </row>
    <row r="2624" spans="1:11" s="131" customFormat="1" ht="41.25" customHeight="1" thickBot="1">
      <c r="A2624" s="68"/>
      <c r="B2624" s="77"/>
      <c r="C2624" s="76"/>
      <c r="D2624" s="69" t="e">
        <f>VLOOKUP($C2623:$C$4969,$C$27:$D$4969,2,0)</f>
        <v>#N/A</v>
      </c>
      <c r="E2624" s="79"/>
      <c r="F2624" s="70" t="e">
        <f>VLOOKUP($E2624:$E$4969,'PLANO DE APLICAÇÃO'!$A$4:$B$1013,2,0)</f>
        <v>#N/A</v>
      </c>
      <c r="G2624" s="71"/>
      <c r="H2624" s="130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73"/>
      <c r="J2624" s="74"/>
      <c r="K2624" s="78"/>
    </row>
    <row r="2625" spans="1:11" s="131" customFormat="1" ht="41.25" customHeight="1" thickBot="1">
      <c r="A2625" s="68"/>
      <c r="B2625" s="77"/>
      <c r="C2625" s="76"/>
      <c r="D2625" s="69" t="e">
        <f>VLOOKUP($C2624:$C$4969,$C$27:$D$4969,2,0)</f>
        <v>#N/A</v>
      </c>
      <c r="E2625" s="79"/>
      <c r="F2625" s="70" t="e">
        <f>VLOOKUP($E2625:$E$4969,'PLANO DE APLICAÇÃO'!$A$4:$B$1013,2,0)</f>
        <v>#N/A</v>
      </c>
      <c r="G2625" s="71"/>
      <c r="H2625" s="130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73"/>
      <c r="J2625" s="74"/>
      <c r="K2625" s="78"/>
    </row>
    <row r="2626" spans="1:11" s="131" customFormat="1" ht="41.25" customHeight="1" thickBot="1">
      <c r="A2626" s="68"/>
      <c r="B2626" s="77"/>
      <c r="C2626" s="76"/>
      <c r="D2626" s="69" t="e">
        <f>VLOOKUP($C2625:$C$4969,$C$27:$D$4969,2,0)</f>
        <v>#N/A</v>
      </c>
      <c r="E2626" s="79"/>
      <c r="F2626" s="70" t="e">
        <f>VLOOKUP($E2626:$E$4969,'PLANO DE APLICAÇÃO'!$A$4:$B$1013,2,0)</f>
        <v>#N/A</v>
      </c>
      <c r="G2626" s="71"/>
      <c r="H2626" s="130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73"/>
      <c r="J2626" s="74"/>
      <c r="K2626" s="78"/>
    </row>
    <row r="2627" spans="1:11" s="131" customFormat="1" ht="41.25" customHeight="1" thickBot="1">
      <c r="A2627" s="68"/>
      <c r="B2627" s="77"/>
      <c r="C2627" s="76"/>
      <c r="D2627" s="69" t="e">
        <f>VLOOKUP($C2626:$C$4969,$C$27:$D$4969,2,0)</f>
        <v>#N/A</v>
      </c>
      <c r="E2627" s="79"/>
      <c r="F2627" s="70" t="e">
        <f>VLOOKUP($E2627:$E$4969,'PLANO DE APLICAÇÃO'!$A$4:$B$1013,2,0)</f>
        <v>#N/A</v>
      </c>
      <c r="G2627" s="71"/>
      <c r="H2627" s="130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73"/>
      <c r="J2627" s="74"/>
      <c r="K2627" s="78"/>
    </row>
    <row r="2628" spans="1:11" s="131" customFormat="1" ht="41.25" customHeight="1" thickBot="1">
      <c r="A2628" s="68"/>
      <c r="B2628" s="77"/>
      <c r="C2628" s="76"/>
      <c r="D2628" s="69" t="e">
        <f>VLOOKUP($C2627:$C$4969,$C$27:$D$4969,2,0)</f>
        <v>#N/A</v>
      </c>
      <c r="E2628" s="79"/>
      <c r="F2628" s="70" t="e">
        <f>VLOOKUP($E2628:$E$4969,'PLANO DE APLICAÇÃO'!$A$4:$B$1013,2,0)</f>
        <v>#N/A</v>
      </c>
      <c r="G2628" s="71"/>
      <c r="H2628" s="130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73"/>
      <c r="J2628" s="74"/>
      <c r="K2628" s="78"/>
    </row>
    <row r="2629" spans="1:11" s="131" customFormat="1" ht="41.25" customHeight="1" thickBot="1">
      <c r="A2629" s="68"/>
      <c r="B2629" s="77"/>
      <c r="C2629" s="76"/>
      <c r="D2629" s="69" t="e">
        <f>VLOOKUP($C2628:$C$4969,$C$27:$D$4969,2,0)</f>
        <v>#N/A</v>
      </c>
      <c r="E2629" s="79"/>
      <c r="F2629" s="70" t="e">
        <f>VLOOKUP($E2629:$E$4969,'PLANO DE APLICAÇÃO'!$A$4:$B$1013,2,0)</f>
        <v>#N/A</v>
      </c>
      <c r="G2629" s="71"/>
      <c r="H2629" s="130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73"/>
      <c r="J2629" s="74"/>
      <c r="K2629" s="78"/>
    </row>
    <row r="2630" spans="1:11" s="131" customFormat="1" ht="41.25" customHeight="1" thickBot="1">
      <c r="A2630" s="68"/>
      <c r="B2630" s="77"/>
      <c r="C2630" s="76"/>
      <c r="D2630" s="69" t="e">
        <f>VLOOKUP($C2629:$C$4969,$C$27:$D$4969,2,0)</f>
        <v>#N/A</v>
      </c>
      <c r="E2630" s="79"/>
      <c r="F2630" s="70" t="e">
        <f>VLOOKUP($E2630:$E$4969,'PLANO DE APLICAÇÃO'!$A$4:$B$1013,2,0)</f>
        <v>#N/A</v>
      </c>
      <c r="G2630" s="71"/>
      <c r="H2630" s="130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73"/>
      <c r="J2630" s="74"/>
      <c r="K2630" s="78"/>
    </row>
    <row r="2631" spans="1:11" s="131" customFormat="1" ht="41.25" customHeight="1" thickBot="1">
      <c r="A2631" s="68"/>
      <c r="B2631" s="77"/>
      <c r="C2631" s="76"/>
      <c r="D2631" s="69" t="e">
        <f>VLOOKUP($C2630:$C$4969,$C$27:$D$4969,2,0)</f>
        <v>#N/A</v>
      </c>
      <c r="E2631" s="79"/>
      <c r="F2631" s="70" t="e">
        <f>VLOOKUP($E2631:$E$4969,'PLANO DE APLICAÇÃO'!$A$4:$B$1013,2,0)</f>
        <v>#N/A</v>
      </c>
      <c r="G2631" s="71"/>
      <c r="H2631" s="130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73"/>
      <c r="J2631" s="74"/>
      <c r="K2631" s="78"/>
    </row>
    <row r="2632" spans="1:11" s="131" customFormat="1" ht="41.25" customHeight="1" thickBot="1">
      <c r="A2632" s="68"/>
      <c r="B2632" s="77"/>
      <c r="C2632" s="76"/>
      <c r="D2632" s="69" t="e">
        <f>VLOOKUP($C2631:$C$4969,$C$27:$D$4969,2,0)</f>
        <v>#N/A</v>
      </c>
      <c r="E2632" s="79"/>
      <c r="F2632" s="70" t="e">
        <f>VLOOKUP($E2632:$E$4969,'PLANO DE APLICAÇÃO'!$A$4:$B$1013,2,0)</f>
        <v>#N/A</v>
      </c>
      <c r="G2632" s="71"/>
      <c r="H2632" s="130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73"/>
      <c r="J2632" s="74"/>
      <c r="K2632" s="78"/>
    </row>
    <row r="2633" spans="1:11" s="131" customFormat="1" ht="41.25" customHeight="1" thickBot="1">
      <c r="A2633" s="68"/>
      <c r="B2633" s="77"/>
      <c r="C2633" s="76"/>
      <c r="D2633" s="69" t="e">
        <f>VLOOKUP($C2632:$C$4969,$C$27:$D$4969,2,0)</f>
        <v>#N/A</v>
      </c>
      <c r="E2633" s="79"/>
      <c r="F2633" s="70" t="e">
        <f>VLOOKUP($E2633:$E$4969,'PLANO DE APLICAÇÃO'!$A$4:$B$1013,2,0)</f>
        <v>#N/A</v>
      </c>
      <c r="G2633" s="71"/>
      <c r="H2633" s="130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73"/>
      <c r="J2633" s="74"/>
      <c r="K2633" s="78"/>
    </row>
    <row r="2634" spans="1:11" s="131" customFormat="1" ht="41.25" customHeight="1" thickBot="1">
      <c r="A2634" s="68"/>
      <c r="B2634" s="77"/>
      <c r="C2634" s="76"/>
      <c r="D2634" s="69" t="e">
        <f>VLOOKUP($C2633:$C$4969,$C$27:$D$4969,2,0)</f>
        <v>#N/A</v>
      </c>
      <c r="E2634" s="79"/>
      <c r="F2634" s="70" t="e">
        <f>VLOOKUP($E2634:$E$4969,'PLANO DE APLICAÇÃO'!$A$4:$B$1013,2,0)</f>
        <v>#N/A</v>
      </c>
      <c r="G2634" s="71"/>
      <c r="H2634" s="130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73"/>
      <c r="J2634" s="74"/>
      <c r="K2634" s="78"/>
    </row>
    <row r="2635" spans="1:11" s="131" customFormat="1" ht="41.25" customHeight="1" thickBot="1">
      <c r="A2635" s="68"/>
      <c r="B2635" s="77"/>
      <c r="C2635" s="76"/>
      <c r="D2635" s="69" t="e">
        <f>VLOOKUP($C2634:$C$4969,$C$27:$D$4969,2,0)</f>
        <v>#N/A</v>
      </c>
      <c r="E2635" s="79"/>
      <c r="F2635" s="70" t="e">
        <f>VLOOKUP($E2635:$E$4969,'PLANO DE APLICAÇÃO'!$A$4:$B$1013,2,0)</f>
        <v>#N/A</v>
      </c>
      <c r="G2635" s="71"/>
      <c r="H2635" s="130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73"/>
      <c r="J2635" s="74"/>
      <c r="K2635" s="78"/>
    </row>
    <row r="2636" spans="1:11" s="131" customFormat="1" ht="41.25" customHeight="1" thickBot="1">
      <c r="A2636" s="68"/>
      <c r="B2636" s="77"/>
      <c r="C2636" s="76"/>
      <c r="D2636" s="69" t="e">
        <f>VLOOKUP($C2635:$C$4969,$C$27:$D$4969,2,0)</f>
        <v>#N/A</v>
      </c>
      <c r="E2636" s="79"/>
      <c r="F2636" s="70" t="e">
        <f>VLOOKUP($E2636:$E$4969,'PLANO DE APLICAÇÃO'!$A$4:$B$1013,2,0)</f>
        <v>#N/A</v>
      </c>
      <c r="G2636" s="71"/>
      <c r="H2636" s="130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73"/>
      <c r="J2636" s="74"/>
      <c r="K2636" s="78"/>
    </row>
    <row r="2637" spans="1:11" s="131" customFormat="1" ht="41.25" customHeight="1" thickBot="1">
      <c r="A2637" s="68"/>
      <c r="B2637" s="77"/>
      <c r="C2637" s="76"/>
      <c r="D2637" s="69" t="e">
        <f>VLOOKUP($C2636:$C$4969,$C$27:$D$4969,2,0)</f>
        <v>#N/A</v>
      </c>
      <c r="E2637" s="79"/>
      <c r="F2637" s="70" t="e">
        <f>VLOOKUP($E2637:$E$4969,'PLANO DE APLICAÇÃO'!$A$4:$B$1013,2,0)</f>
        <v>#N/A</v>
      </c>
      <c r="G2637" s="71"/>
      <c r="H2637" s="130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73"/>
      <c r="J2637" s="74"/>
      <c r="K2637" s="78"/>
    </row>
    <row r="2638" spans="1:11" s="131" customFormat="1" ht="41.25" customHeight="1" thickBot="1">
      <c r="A2638" s="68"/>
      <c r="B2638" s="77"/>
      <c r="C2638" s="76"/>
      <c r="D2638" s="69" t="e">
        <f>VLOOKUP($C2637:$C$4969,$C$27:$D$4969,2,0)</f>
        <v>#N/A</v>
      </c>
      <c r="E2638" s="79"/>
      <c r="F2638" s="70" t="e">
        <f>VLOOKUP($E2638:$E$4969,'PLANO DE APLICAÇÃO'!$A$4:$B$1013,2,0)</f>
        <v>#N/A</v>
      </c>
      <c r="G2638" s="71"/>
      <c r="H2638" s="130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73"/>
      <c r="J2638" s="74"/>
      <c r="K2638" s="78"/>
    </row>
    <row r="2639" spans="1:11" s="131" customFormat="1" ht="41.25" customHeight="1" thickBot="1">
      <c r="A2639" s="68"/>
      <c r="B2639" s="77"/>
      <c r="C2639" s="76"/>
      <c r="D2639" s="69" t="e">
        <f>VLOOKUP($C2638:$C$4969,$C$27:$D$4969,2,0)</f>
        <v>#N/A</v>
      </c>
      <c r="E2639" s="79"/>
      <c r="F2639" s="70" t="e">
        <f>VLOOKUP($E2639:$E$4969,'PLANO DE APLICAÇÃO'!$A$4:$B$1013,2,0)</f>
        <v>#N/A</v>
      </c>
      <c r="G2639" s="71"/>
      <c r="H2639" s="130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73"/>
      <c r="J2639" s="74"/>
      <c r="K2639" s="78"/>
    </row>
    <row r="2640" spans="1:11" s="131" customFormat="1" ht="41.25" customHeight="1" thickBot="1">
      <c r="A2640" s="68"/>
      <c r="B2640" s="77"/>
      <c r="C2640" s="76"/>
      <c r="D2640" s="69" t="e">
        <f>VLOOKUP($C2639:$C$4969,$C$27:$D$4969,2,0)</f>
        <v>#N/A</v>
      </c>
      <c r="E2640" s="79"/>
      <c r="F2640" s="70" t="e">
        <f>VLOOKUP($E2640:$E$4969,'PLANO DE APLICAÇÃO'!$A$4:$B$1013,2,0)</f>
        <v>#N/A</v>
      </c>
      <c r="G2640" s="71"/>
      <c r="H2640" s="130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73"/>
      <c r="J2640" s="74"/>
      <c r="K2640" s="78"/>
    </row>
    <row r="2641" spans="1:11" s="131" customFormat="1" ht="41.25" customHeight="1" thickBot="1">
      <c r="A2641" s="68"/>
      <c r="B2641" s="77"/>
      <c r="C2641" s="76"/>
      <c r="D2641" s="69" t="e">
        <f>VLOOKUP($C2640:$C$4969,$C$27:$D$4969,2,0)</f>
        <v>#N/A</v>
      </c>
      <c r="E2641" s="79"/>
      <c r="F2641" s="70" t="e">
        <f>VLOOKUP($E2641:$E$4969,'PLANO DE APLICAÇÃO'!$A$4:$B$1013,2,0)</f>
        <v>#N/A</v>
      </c>
      <c r="G2641" s="71"/>
      <c r="H2641" s="130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73"/>
      <c r="J2641" s="74"/>
      <c r="K2641" s="78"/>
    </row>
    <row r="2642" spans="1:11" s="131" customFormat="1" ht="41.25" customHeight="1" thickBot="1">
      <c r="A2642" s="68"/>
      <c r="B2642" s="77"/>
      <c r="C2642" s="76"/>
      <c r="D2642" s="69" t="e">
        <f>VLOOKUP($C2641:$C$4969,$C$27:$D$4969,2,0)</f>
        <v>#N/A</v>
      </c>
      <c r="E2642" s="79"/>
      <c r="F2642" s="70" t="e">
        <f>VLOOKUP($E2642:$E$4969,'PLANO DE APLICAÇÃO'!$A$4:$B$1013,2,0)</f>
        <v>#N/A</v>
      </c>
      <c r="G2642" s="71"/>
      <c r="H2642" s="130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73"/>
      <c r="J2642" s="74"/>
      <c r="K2642" s="78"/>
    </row>
    <row r="2643" spans="1:11" s="131" customFormat="1" ht="41.25" customHeight="1" thickBot="1">
      <c r="A2643" s="68"/>
      <c r="B2643" s="77"/>
      <c r="C2643" s="76"/>
      <c r="D2643" s="69" t="e">
        <f>VLOOKUP($C2642:$C$4969,$C$27:$D$4969,2,0)</f>
        <v>#N/A</v>
      </c>
      <c r="E2643" s="79"/>
      <c r="F2643" s="70" t="e">
        <f>VLOOKUP($E2643:$E$4969,'PLANO DE APLICAÇÃO'!$A$4:$B$1013,2,0)</f>
        <v>#N/A</v>
      </c>
      <c r="G2643" s="71"/>
      <c r="H2643" s="130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73"/>
      <c r="J2643" s="74"/>
      <c r="K2643" s="78"/>
    </row>
    <row r="2644" spans="1:11" s="131" customFormat="1" ht="41.25" customHeight="1" thickBot="1">
      <c r="A2644" s="68"/>
      <c r="B2644" s="77"/>
      <c r="C2644" s="76"/>
      <c r="D2644" s="69" t="e">
        <f>VLOOKUP($C2643:$C$4969,$C$27:$D$4969,2,0)</f>
        <v>#N/A</v>
      </c>
      <c r="E2644" s="79"/>
      <c r="F2644" s="70" t="e">
        <f>VLOOKUP($E2644:$E$4969,'PLANO DE APLICAÇÃO'!$A$4:$B$1013,2,0)</f>
        <v>#N/A</v>
      </c>
      <c r="G2644" s="71"/>
      <c r="H2644" s="130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73"/>
      <c r="J2644" s="74"/>
      <c r="K2644" s="78"/>
    </row>
    <row r="2645" spans="1:11" s="131" customFormat="1" ht="41.25" customHeight="1" thickBot="1">
      <c r="A2645" s="68"/>
      <c r="B2645" s="77"/>
      <c r="C2645" s="76"/>
      <c r="D2645" s="69" t="e">
        <f>VLOOKUP($C2644:$C$4969,$C$27:$D$4969,2,0)</f>
        <v>#N/A</v>
      </c>
      <c r="E2645" s="79"/>
      <c r="F2645" s="70" t="e">
        <f>VLOOKUP($E2645:$E$4969,'PLANO DE APLICAÇÃO'!$A$4:$B$1013,2,0)</f>
        <v>#N/A</v>
      </c>
      <c r="G2645" s="71"/>
      <c r="H2645" s="130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73"/>
      <c r="J2645" s="74"/>
      <c r="K2645" s="78"/>
    </row>
    <row r="2646" spans="1:11" s="131" customFormat="1" ht="41.25" customHeight="1" thickBot="1">
      <c r="A2646" s="68"/>
      <c r="B2646" s="77"/>
      <c r="C2646" s="76"/>
      <c r="D2646" s="69" t="e">
        <f>VLOOKUP($C2645:$C$4969,$C$27:$D$4969,2,0)</f>
        <v>#N/A</v>
      </c>
      <c r="E2646" s="79"/>
      <c r="F2646" s="70" t="e">
        <f>VLOOKUP($E2646:$E$4969,'PLANO DE APLICAÇÃO'!$A$4:$B$1013,2,0)</f>
        <v>#N/A</v>
      </c>
      <c r="G2646" s="71"/>
      <c r="H2646" s="130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73"/>
      <c r="J2646" s="74"/>
      <c r="K2646" s="78"/>
    </row>
    <row r="2647" spans="1:11" s="131" customFormat="1" ht="41.25" customHeight="1" thickBot="1">
      <c r="A2647" s="68"/>
      <c r="B2647" s="77"/>
      <c r="C2647" s="76"/>
      <c r="D2647" s="69" t="e">
        <f>VLOOKUP($C2646:$C$4969,$C$27:$D$4969,2,0)</f>
        <v>#N/A</v>
      </c>
      <c r="E2647" s="79"/>
      <c r="F2647" s="70" t="e">
        <f>VLOOKUP($E2647:$E$4969,'PLANO DE APLICAÇÃO'!$A$4:$B$1013,2,0)</f>
        <v>#N/A</v>
      </c>
      <c r="G2647" s="71"/>
      <c r="H2647" s="130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73"/>
      <c r="J2647" s="74"/>
      <c r="K2647" s="78"/>
    </row>
    <row r="2648" spans="1:11" s="131" customFormat="1" ht="41.25" customHeight="1" thickBot="1">
      <c r="A2648" s="68"/>
      <c r="B2648" s="77"/>
      <c r="C2648" s="76"/>
      <c r="D2648" s="69" t="e">
        <f>VLOOKUP($C2647:$C$4969,$C$27:$D$4969,2,0)</f>
        <v>#N/A</v>
      </c>
      <c r="E2648" s="79"/>
      <c r="F2648" s="70" t="e">
        <f>VLOOKUP($E2648:$E$4969,'PLANO DE APLICAÇÃO'!$A$4:$B$1013,2,0)</f>
        <v>#N/A</v>
      </c>
      <c r="G2648" s="71"/>
      <c r="H2648" s="130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73"/>
      <c r="J2648" s="74"/>
      <c r="K2648" s="78"/>
    </row>
    <row r="2649" spans="1:11" s="131" customFormat="1" ht="41.25" customHeight="1" thickBot="1">
      <c r="A2649" s="68"/>
      <c r="B2649" s="77"/>
      <c r="C2649" s="76"/>
      <c r="D2649" s="69" t="e">
        <f>VLOOKUP($C2648:$C$4969,$C$27:$D$4969,2,0)</f>
        <v>#N/A</v>
      </c>
      <c r="E2649" s="79"/>
      <c r="F2649" s="70" t="e">
        <f>VLOOKUP($E2649:$E$4969,'PLANO DE APLICAÇÃO'!$A$4:$B$1013,2,0)</f>
        <v>#N/A</v>
      </c>
      <c r="G2649" s="71"/>
      <c r="H2649" s="130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73"/>
      <c r="J2649" s="74"/>
      <c r="K2649" s="78"/>
    </row>
    <row r="2650" spans="1:11" s="131" customFormat="1" ht="41.25" customHeight="1" thickBot="1">
      <c r="A2650" s="68"/>
      <c r="B2650" s="77"/>
      <c r="C2650" s="76"/>
      <c r="D2650" s="69" t="e">
        <f>VLOOKUP($C2649:$C$4969,$C$27:$D$4969,2,0)</f>
        <v>#N/A</v>
      </c>
      <c r="E2650" s="79"/>
      <c r="F2650" s="70" t="e">
        <f>VLOOKUP($E2650:$E$4969,'PLANO DE APLICAÇÃO'!$A$4:$B$1013,2,0)</f>
        <v>#N/A</v>
      </c>
      <c r="G2650" s="71"/>
      <c r="H2650" s="130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73"/>
      <c r="J2650" s="74"/>
      <c r="K2650" s="78"/>
    </row>
    <row r="2651" spans="1:11" s="131" customFormat="1" ht="41.25" customHeight="1" thickBot="1">
      <c r="A2651" s="68"/>
      <c r="B2651" s="77"/>
      <c r="C2651" s="76"/>
      <c r="D2651" s="69" t="e">
        <f>VLOOKUP($C2650:$C$4969,$C$27:$D$4969,2,0)</f>
        <v>#N/A</v>
      </c>
      <c r="E2651" s="79"/>
      <c r="F2651" s="70" t="e">
        <f>VLOOKUP($E2651:$E$4969,'PLANO DE APLICAÇÃO'!$A$4:$B$1013,2,0)</f>
        <v>#N/A</v>
      </c>
      <c r="G2651" s="71"/>
      <c r="H2651" s="130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73"/>
      <c r="J2651" s="74"/>
      <c r="K2651" s="78"/>
    </row>
    <row r="2652" spans="1:11" s="131" customFormat="1" ht="41.25" customHeight="1" thickBot="1">
      <c r="A2652" s="68"/>
      <c r="B2652" s="77"/>
      <c r="C2652" s="76"/>
      <c r="D2652" s="69" t="e">
        <f>VLOOKUP($C2651:$C$4969,$C$27:$D$4969,2,0)</f>
        <v>#N/A</v>
      </c>
      <c r="E2652" s="79"/>
      <c r="F2652" s="70" t="e">
        <f>VLOOKUP($E2652:$E$4969,'PLANO DE APLICAÇÃO'!$A$4:$B$1013,2,0)</f>
        <v>#N/A</v>
      </c>
      <c r="G2652" s="71"/>
      <c r="H2652" s="130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73"/>
      <c r="J2652" s="74"/>
      <c r="K2652" s="78"/>
    </row>
    <row r="2653" spans="1:11" s="131" customFormat="1" ht="41.25" customHeight="1" thickBot="1">
      <c r="A2653" s="68"/>
      <c r="B2653" s="77"/>
      <c r="C2653" s="76"/>
      <c r="D2653" s="69" t="e">
        <f>VLOOKUP($C2652:$C$4969,$C$27:$D$4969,2,0)</f>
        <v>#N/A</v>
      </c>
      <c r="E2653" s="79"/>
      <c r="F2653" s="70" t="e">
        <f>VLOOKUP($E2653:$E$4969,'PLANO DE APLICAÇÃO'!$A$4:$B$1013,2,0)</f>
        <v>#N/A</v>
      </c>
      <c r="G2653" s="71"/>
      <c r="H2653" s="130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73"/>
      <c r="J2653" s="74"/>
      <c r="K2653" s="78"/>
    </row>
    <row r="2654" spans="1:11" s="131" customFormat="1" ht="41.25" customHeight="1" thickBot="1">
      <c r="A2654" s="68"/>
      <c r="B2654" s="77"/>
      <c r="C2654" s="76"/>
      <c r="D2654" s="69" t="e">
        <f>VLOOKUP($C2653:$C$4969,$C$27:$D$4969,2,0)</f>
        <v>#N/A</v>
      </c>
      <c r="E2654" s="79"/>
      <c r="F2654" s="70" t="e">
        <f>VLOOKUP($E2654:$E$4969,'PLANO DE APLICAÇÃO'!$A$4:$B$1013,2,0)</f>
        <v>#N/A</v>
      </c>
      <c r="G2654" s="71"/>
      <c r="H2654" s="130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73"/>
      <c r="J2654" s="74"/>
      <c r="K2654" s="78"/>
    </row>
    <row r="2655" spans="1:11" s="131" customFormat="1" ht="41.25" customHeight="1" thickBot="1">
      <c r="A2655" s="68"/>
      <c r="B2655" s="77"/>
      <c r="C2655" s="76"/>
      <c r="D2655" s="69" t="e">
        <f>VLOOKUP($C2654:$C$4969,$C$27:$D$4969,2,0)</f>
        <v>#N/A</v>
      </c>
      <c r="E2655" s="79"/>
      <c r="F2655" s="70" t="e">
        <f>VLOOKUP($E2655:$E$4969,'PLANO DE APLICAÇÃO'!$A$4:$B$1013,2,0)</f>
        <v>#N/A</v>
      </c>
      <c r="G2655" s="71"/>
      <c r="H2655" s="130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73"/>
      <c r="J2655" s="74"/>
      <c r="K2655" s="78"/>
    </row>
    <row r="2656" spans="1:11" s="131" customFormat="1" ht="41.25" customHeight="1" thickBot="1">
      <c r="A2656" s="68"/>
      <c r="B2656" s="77"/>
      <c r="C2656" s="76"/>
      <c r="D2656" s="69" t="e">
        <f>VLOOKUP($C2655:$C$4969,$C$27:$D$4969,2,0)</f>
        <v>#N/A</v>
      </c>
      <c r="E2656" s="79"/>
      <c r="F2656" s="70" t="e">
        <f>VLOOKUP($E2656:$E$4969,'PLANO DE APLICAÇÃO'!$A$4:$B$1013,2,0)</f>
        <v>#N/A</v>
      </c>
      <c r="G2656" s="71"/>
      <c r="H2656" s="130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73"/>
      <c r="J2656" s="74"/>
      <c r="K2656" s="78"/>
    </row>
    <row r="2657" spans="1:11" s="131" customFormat="1" ht="41.25" customHeight="1" thickBot="1">
      <c r="A2657" s="68"/>
      <c r="B2657" s="77"/>
      <c r="C2657" s="76"/>
      <c r="D2657" s="69" t="e">
        <f>VLOOKUP($C2656:$C$4969,$C$27:$D$4969,2,0)</f>
        <v>#N/A</v>
      </c>
      <c r="E2657" s="79"/>
      <c r="F2657" s="70" t="e">
        <f>VLOOKUP($E2657:$E$4969,'PLANO DE APLICAÇÃO'!$A$4:$B$1013,2,0)</f>
        <v>#N/A</v>
      </c>
      <c r="G2657" s="71"/>
      <c r="H2657" s="130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73"/>
      <c r="J2657" s="74"/>
      <c r="K2657" s="78"/>
    </row>
    <row r="2658" spans="1:11" s="131" customFormat="1" ht="41.25" customHeight="1" thickBot="1">
      <c r="A2658" s="68"/>
      <c r="B2658" s="77"/>
      <c r="C2658" s="76"/>
      <c r="D2658" s="69" t="e">
        <f>VLOOKUP($C2657:$C$4969,$C$27:$D$4969,2,0)</f>
        <v>#N/A</v>
      </c>
      <c r="E2658" s="79"/>
      <c r="F2658" s="70" t="e">
        <f>VLOOKUP($E2658:$E$4969,'PLANO DE APLICAÇÃO'!$A$4:$B$1013,2,0)</f>
        <v>#N/A</v>
      </c>
      <c r="G2658" s="71"/>
      <c r="H2658" s="130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73"/>
      <c r="J2658" s="74"/>
      <c r="K2658" s="78"/>
    </row>
    <row r="2659" spans="1:11" s="131" customFormat="1" ht="41.25" customHeight="1" thickBot="1">
      <c r="A2659" s="68"/>
      <c r="B2659" s="77"/>
      <c r="C2659" s="76"/>
      <c r="D2659" s="69" t="e">
        <f>VLOOKUP($C2658:$C$4969,$C$27:$D$4969,2,0)</f>
        <v>#N/A</v>
      </c>
      <c r="E2659" s="79"/>
      <c r="F2659" s="70" t="e">
        <f>VLOOKUP($E2659:$E$4969,'PLANO DE APLICAÇÃO'!$A$4:$B$1013,2,0)</f>
        <v>#N/A</v>
      </c>
      <c r="G2659" s="71"/>
      <c r="H2659" s="130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73"/>
      <c r="J2659" s="74"/>
      <c r="K2659" s="78"/>
    </row>
    <row r="2660" spans="1:11" s="131" customFormat="1" ht="41.25" customHeight="1" thickBot="1">
      <c r="A2660" s="68"/>
      <c r="B2660" s="77"/>
      <c r="C2660" s="76"/>
      <c r="D2660" s="69" t="e">
        <f>VLOOKUP($C2659:$C$4969,$C$27:$D$4969,2,0)</f>
        <v>#N/A</v>
      </c>
      <c r="E2660" s="79"/>
      <c r="F2660" s="70" t="e">
        <f>VLOOKUP($E2660:$E$4969,'PLANO DE APLICAÇÃO'!$A$4:$B$1013,2,0)</f>
        <v>#N/A</v>
      </c>
      <c r="G2660" s="71"/>
      <c r="H2660" s="130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73"/>
      <c r="J2660" s="74"/>
      <c r="K2660" s="78"/>
    </row>
    <row r="2661" spans="1:11" s="131" customFormat="1" ht="41.25" customHeight="1" thickBot="1">
      <c r="A2661" s="68"/>
      <c r="B2661" s="77"/>
      <c r="C2661" s="76"/>
      <c r="D2661" s="69" t="e">
        <f>VLOOKUP($C2660:$C$4969,$C$27:$D$4969,2,0)</f>
        <v>#N/A</v>
      </c>
      <c r="E2661" s="79"/>
      <c r="F2661" s="70" t="e">
        <f>VLOOKUP($E2661:$E$4969,'PLANO DE APLICAÇÃO'!$A$4:$B$1013,2,0)</f>
        <v>#N/A</v>
      </c>
      <c r="G2661" s="71"/>
      <c r="H2661" s="130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73"/>
      <c r="J2661" s="74"/>
      <c r="K2661" s="78"/>
    </row>
    <row r="2662" spans="1:11" s="131" customFormat="1" ht="41.25" customHeight="1" thickBot="1">
      <c r="A2662" s="68"/>
      <c r="B2662" s="77"/>
      <c r="C2662" s="76"/>
      <c r="D2662" s="69" t="e">
        <f>VLOOKUP($C2661:$C$4969,$C$27:$D$4969,2,0)</f>
        <v>#N/A</v>
      </c>
      <c r="E2662" s="79"/>
      <c r="F2662" s="70" t="e">
        <f>VLOOKUP($E2662:$E$4969,'PLANO DE APLICAÇÃO'!$A$4:$B$1013,2,0)</f>
        <v>#N/A</v>
      </c>
      <c r="G2662" s="71"/>
      <c r="H2662" s="130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73"/>
      <c r="J2662" s="74"/>
      <c r="K2662" s="78"/>
    </row>
    <row r="2663" spans="1:11" s="131" customFormat="1" ht="41.25" customHeight="1" thickBot="1">
      <c r="A2663" s="68"/>
      <c r="B2663" s="77"/>
      <c r="C2663" s="76"/>
      <c r="D2663" s="69" t="e">
        <f>VLOOKUP($C2662:$C$4969,$C$27:$D$4969,2,0)</f>
        <v>#N/A</v>
      </c>
      <c r="E2663" s="79"/>
      <c r="F2663" s="70" t="e">
        <f>VLOOKUP($E2663:$E$4969,'PLANO DE APLICAÇÃO'!$A$4:$B$1013,2,0)</f>
        <v>#N/A</v>
      </c>
      <c r="G2663" s="71"/>
      <c r="H2663" s="130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73"/>
      <c r="J2663" s="74"/>
      <c r="K2663" s="78"/>
    </row>
    <row r="2664" spans="1:11" s="131" customFormat="1" ht="41.25" customHeight="1" thickBot="1">
      <c r="A2664" s="68"/>
      <c r="B2664" s="77"/>
      <c r="C2664" s="76"/>
      <c r="D2664" s="69" t="e">
        <f>VLOOKUP($C2663:$C$4969,$C$27:$D$4969,2,0)</f>
        <v>#N/A</v>
      </c>
      <c r="E2664" s="79"/>
      <c r="F2664" s="70" t="e">
        <f>VLOOKUP($E2664:$E$4969,'PLANO DE APLICAÇÃO'!$A$4:$B$1013,2,0)</f>
        <v>#N/A</v>
      </c>
      <c r="G2664" s="71"/>
      <c r="H2664" s="130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73"/>
      <c r="J2664" s="74"/>
      <c r="K2664" s="78"/>
    </row>
    <row r="2665" spans="1:11" s="131" customFormat="1" ht="41.25" customHeight="1" thickBot="1">
      <c r="A2665" s="68"/>
      <c r="B2665" s="77"/>
      <c r="C2665" s="76"/>
      <c r="D2665" s="69" t="e">
        <f>VLOOKUP($C2664:$C$4969,$C$27:$D$4969,2,0)</f>
        <v>#N/A</v>
      </c>
      <c r="E2665" s="79"/>
      <c r="F2665" s="70" t="e">
        <f>VLOOKUP($E2665:$E$4969,'PLANO DE APLICAÇÃO'!$A$4:$B$1013,2,0)</f>
        <v>#N/A</v>
      </c>
      <c r="G2665" s="71"/>
      <c r="H2665" s="130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73"/>
      <c r="J2665" s="74"/>
      <c r="K2665" s="78"/>
    </row>
    <row r="2666" spans="1:11" s="131" customFormat="1" ht="41.25" customHeight="1" thickBot="1">
      <c r="A2666" s="68"/>
      <c r="B2666" s="77"/>
      <c r="C2666" s="76"/>
      <c r="D2666" s="69" t="e">
        <f>VLOOKUP($C2665:$C$4969,$C$27:$D$4969,2,0)</f>
        <v>#N/A</v>
      </c>
      <c r="E2666" s="79"/>
      <c r="F2666" s="70" t="e">
        <f>VLOOKUP($E2666:$E$4969,'PLANO DE APLICAÇÃO'!$A$4:$B$1013,2,0)</f>
        <v>#N/A</v>
      </c>
      <c r="G2666" s="71"/>
      <c r="H2666" s="130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73"/>
      <c r="J2666" s="74"/>
      <c r="K2666" s="78"/>
    </row>
    <row r="2667" spans="1:11" s="131" customFormat="1" ht="41.25" customHeight="1" thickBot="1">
      <c r="A2667" s="68"/>
      <c r="B2667" s="77"/>
      <c r="C2667" s="76"/>
      <c r="D2667" s="69" t="e">
        <f>VLOOKUP($C2666:$C$4969,$C$27:$D$4969,2,0)</f>
        <v>#N/A</v>
      </c>
      <c r="E2667" s="79"/>
      <c r="F2667" s="70" t="e">
        <f>VLOOKUP($E2667:$E$4969,'PLANO DE APLICAÇÃO'!$A$4:$B$1013,2,0)</f>
        <v>#N/A</v>
      </c>
      <c r="G2667" s="71"/>
      <c r="H2667" s="130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73"/>
      <c r="J2667" s="74"/>
      <c r="K2667" s="78"/>
    </row>
    <row r="2668" spans="1:11" s="131" customFormat="1" ht="41.25" customHeight="1" thickBot="1">
      <c r="A2668" s="68"/>
      <c r="B2668" s="77"/>
      <c r="C2668" s="76"/>
      <c r="D2668" s="69" t="e">
        <f>VLOOKUP($C2667:$C$4969,$C$27:$D$4969,2,0)</f>
        <v>#N/A</v>
      </c>
      <c r="E2668" s="79"/>
      <c r="F2668" s="70" t="e">
        <f>VLOOKUP($E2668:$E$4969,'PLANO DE APLICAÇÃO'!$A$4:$B$1013,2,0)</f>
        <v>#N/A</v>
      </c>
      <c r="G2668" s="71"/>
      <c r="H2668" s="130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73"/>
      <c r="J2668" s="74"/>
      <c r="K2668" s="78"/>
    </row>
    <row r="2669" spans="1:11" s="131" customFormat="1" ht="41.25" customHeight="1" thickBot="1">
      <c r="A2669" s="68"/>
      <c r="B2669" s="77"/>
      <c r="C2669" s="76"/>
      <c r="D2669" s="69" t="e">
        <f>VLOOKUP($C2668:$C$4969,$C$27:$D$4969,2,0)</f>
        <v>#N/A</v>
      </c>
      <c r="E2669" s="79"/>
      <c r="F2669" s="70" t="e">
        <f>VLOOKUP($E2669:$E$4969,'PLANO DE APLICAÇÃO'!$A$4:$B$1013,2,0)</f>
        <v>#N/A</v>
      </c>
      <c r="G2669" s="71"/>
      <c r="H2669" s="130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73"/>
      <c r="J2669" s="74"/>
      <c r="K2669" s="78"/>
    </row>
    <row r="2670" spans="1:11" s="131" customFormat="1" ht="41.25" customHeight="1" thickBot="1">
      <c r="A2670" s="68"/>
      <c r="B2670" s="77"/>
      <c r="C2670" s="76"/>
      <c r="D2670" s="69" t="e">
        <f>VLOOKUP($C2669:$C$4969,$C$27:$D$4969,2,0)</f>
        <v>#N/A</v>
      </c>
      <c r="E2670" s="79"/>
      <c r="F2670" s="70" t="e">
        <f>VLOOKUP($E2670:$E$4969,'PLANO DE APLICAÇÃO'!$A$4:$B$1013,2,0)</f>
        <v>#N/A</v>
      </c>
      <c r="G2670" s="71"/>
      <c r="H2670" s="130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73"/>
      <c r="J2670" s="74"/>
      <c r="K2670" s="78"/>
    </row>
    <row r="2671" spans="1:11" s="131" customFormat="1" ht="41.25" customHeight="1" thickBot="1">
      <c r="A2671" s="68"/>
      <c r="B2671" s="77"/>
      <c r="C2671" s="76"/>
      <c r="D2671" s="69" t="e">
        <f>VLOOKUP($C2670:$C$4969,$C$27:$D$4969,2,0)</f>
        <v>#N/A</v>
      </c>
      <c r="E2671" s="79"/>
      <c r="F2671" s="70" t="e">
        <f>VLOOKUP($E2671:$E$4969,'PLANO DE APLICAÇÃO'!$A$4:$B$1013,2,0)</f>
        <v>#N/A</v>
      </c>
      <c r="G2671" s="71"/>
      <c r="H2671" s="130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73"/>
      <c r="J2671" s="74"/>
      <c r="K2671" s="78"/>
    </row>
    <row r="2672" spans="1:11" s="131" customFormat="1" ht="41.25" customHeight="1" thickBot="1">
      <c r="A2672" s="68"/>
      <c r="B2672" s="77"/>
      <c r="C2672" s="76"/>
      <c r="D2672" s="69" t="e">
        <f>VLOOKUP($C2671:$C$4969,$C$27:$D$4969,2,0)</f>
        <v>#N/A</v>
      </c>
      <c r="E2672" s="79"/>
      <c r="F2672" s="70" t="e">
        <f>VLOOKUP($E2672:$E$4969,'PLANO DE APLICAÇÃO'!$A$4:$B$1013,2,0)</f>
        <v>#N/A</v>
      </c>
      <c r="G2672" s="71"/>
      <c r="H2672" s="130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73"/>
      <c r="J2672" s="74"/>
      <c r="K2672" s="78"/>
    </row>
    <row r="2673" spans="1:11" s="131" customFormat="1" ht="41.25" customHeight="1" thickBot="1">
      <c r="A2673" s="68"/>
      <c r="B2673" s="77"/>
      <c r="C2673" s="76"/>
      <c r="D2673" s="69" t="e">
        <f>VLOOKUP($C2672:$C$4969,$C$27:$D$4969,2,0)</f>
        <v>#N/A</v>
      </c>
      <c r="E2673" s="79"/>
      <c r="F2673" s="70" t="e">
        <f>VLOOKUP($E2673:$E$4969,'PLANO DE APLICAÇÃO'!$A$4:$B$1013,2,0)</f>
        <v>#N/A</v>
      </c>
      <c r="G2673" s="71"/>
      <c r="H2673" s="130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73"/>
      <c r="J2673" s="74"/>
      <c r="K2673" s="78"/>
    </row>
    <row r="2674" spans="1:11" s="131" customFormat="1" ht="41.25" customHeight="1" thickBot="1">
      <c r="A2674" s="68"/>
      <c r="B2674" s="77"/>
      <c r="C2674" s="76"/>
      <c r="D2674" s="69" t="e">
        <f>VLOOKUP($C2673:$C$4969,$C$27:$D$4969,2,0)</f>
        <v>#N/A</v>
      </c>
      <c r="E2674" s="79"/>
      <c r="F2674" s="70" t="e">
        <f>VLOOKUP($E2674:$E$4969,'PLANO DE APLICAÇÃO'!$A$4:$B$1013,2,0)</f>
        <v>#N/A</v>
      </c>
      <c r="G2674" s="71"/>
      <c r="H2674" s="130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73"/>
      <c r="J2674" s="74"/>
      <c r="K2674" s="78"/>
    </row>
    <row r="2675" spans="1:11" s="131" customFormat="1" ht="41.25" customHeight="1" thickBot="1">
      <c r="A2675" s="68"/>
      <c r="B2675" s="77"/>
      <c r="C2675" s="76"/>
      <c r="D2675" s="69" t="e">
        <f>VLOOKUP($C2674:$C$4969,$C$27:$D$4969,2,0)</f>
        <v>#N/A</v>
      </c>
      <c r="E2675" s="79"/>
      <c r="F2675" s="70" t="e">
        <f>VLOOKUP($E2675:$E$4969,'PLANO DE APLICAÇÃO'!$A$4:$B$1013,2,0)</f>
        <v>#N/A</v>
      </c>
      <c r="G2675" s="71"/>
      <c r="H2675" s="130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73"/>
      <c r="J2675" s="74"/>
      <c r="K2675" s="78"/>
    </row>
    <row r="2676" spans="1:11" s="131" customFormat="1" ht="41.25" customHeight="1" thickBot="1">
      <c r="A2676" s="68"/>
      <c r="B2676" s="77"/>
      <c r="C2676" s="76"/>
      <c r="D2676" s="69" t="e">
        <f>VLOOKUP($C2675:$C$4969,$C$27:$D$4969,2,0)</f>
        <v>#N/A</v>
      </c>
      <c r="E2676" s="79"/>
      <c r="F2676" s="70" t="e">
        <f>VLOOKUP($E2676:$E$4969,'PLANO DE APLICAÇÃO'!$A$4:$B$1013,2,0)</f>
        <v>#N/A</v>
      </c>
      <c r="G2676" s="71"/>
      <c r="H2676" s="130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73"/>
      <c r="J2676" s="74"/>
      <c r="K2676" s="78"/>
    </row>
    <row r="2677" spans="1:11" s="131" customFormat="1" ht="41.25" customHeight="1" thickBot="1">
      <c r="A2677" s="68"/>
      <c r="B2677" s="77"/>
      <c r="C2677" s="76"/>
      <c r="D2677" s="69" t="e">
        <f>VLOOKUP($C2676:$C$4969,$C$27:$D$4969,2,0)</f>
        <v>#N/A</v>
      </c>
      <c r="E2677" s="79"/>
      <c r="F2677" s="70" t="e">
        <f>VLOOKUP($E2677:$E$4969,'PLANO DE APLICAÇÃO'!$A$4:$B$1013,2,0)</f>
        <v>#N/A</v>
      </c>
      <c r="G2677" s="71"/>
      <c r="H2677" s="130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73"/>
      <c r="J2677" s="74"/>
      <c r="K2677" s="78"/>
    </row>
    <row r="2678" spans="1:11" s="131" customFormat="1" ht="41.25" customHeight="1" thickBot="1">
      <c r="A2678" s="68"/>
      <c r="B2678" s="77"/>
      <c r="C2678" s="76"/>
      <c r="D2678" s="69" t="e">
        <f>VLOOKUP($C2677:$C$4969,$C$27:$D$4969,2,0)</f>
        <v>#N/A</v>
      </c>
      <c r="E2678" s="79"/>
      <c r="F2678" s="70" t="e">
        <f>VLOOKUP($E2678:$E$4969,'PLANO DE APLICAÇÃO'!$A$4:$B$1013,2,0)</f>
        <v>#N/A</v>
      </c>
      <c r="G2678" s="71"/>
      <c r="H2678" s="130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73"/>
      <c r="J2678" s="74"/>
      <c r="K2678" s="78"/>
    </row>
    <row r="2679" spans="1:11" s="131" customFormat="1" ht="41.25" customHeight="1" thickBot="1">
      <c r="A2679" s="68"/>
      <c r="B2679" s="77"/>
      <c r="C2679" s="76"/>
      <c r="D2679" s="69" t="e">
        <f>VLOOKUP($C2678:$C$4969,$C$27:$D$4969,2,0)</f>
        <v>#N/A</v>
      </c>
      <c r="E2679" s="79"/>
      <c r="F2679" s="70" t="e">
        <f>VLOOKUP($E2679:$E$4969,'PLANO DE APLICAÇÃO'!$A$4:$B$1013,2,0)</f>
        <v>#N/A</v>
      </c>
      <c r="G2679" s="71"/>
      <c r="H2679" s="130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73"/>
      <c r="J2679" s="74"/>
      <c r="K2679" s="78"/>
    </row>
    <row r="2680" spans="1:11" s="131" customFormat="1" ht="41.25" customHeight="1" thickBot="1">
      <c r="A2680" s="68"/>
      <c r="B2680" s="77"/>
      <c r="C2680" s="76"/>
      <c r="D2680" s="69" t="e">
        <f>VLOOKUP($C2679:$C$4969,$C$27:$D$4969,2,0)</f>
        <v>#N/A</v>
      </c>
      <c r="E2680" s="79"/>
      <c r="F2680" s="70" t="e">
        <f>VLOOKUP($E2680:$E$4969,'PLANO DE APLICAÇÃO'!$A$4:$B$1013,2,0)</f>
        <v>#N/A</v>
      </c>
      <c r="G2680" s="71"/>
      <c r="H2680" s="130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73"/>
      <c r="J2680" s="74"/>
      <c r="K2680" s="78"/>
    </row>
    <row r="2681" spans="1:11" s="131" customFormat="1" ht="41.25" customHeight="1" thickBot="1">
      <c r="A2681" s="68"/>
      <c r="B2681" s="77"/>
      <c r="C2681" s="76"/>
      <c r="D2681" s="69" t="e">
        <f>VLOOKUP($C2680:$C$4969,$C$27:$D$4969,2,0)</f>
        <v>#N/A</v>
      </c>
      <c r="E2681" s="79"/>
      <c r="F2681" s="70" t="e">
        <f>VLOOKUP($E2681:$E$4969,'PLANO DE APLICAÇÃO'!$A$4:$B$1013,2,0)</f>
        <v>#N/A</v>
      </c>
      <c r="G2681" s="71"/>
      <c r="H2681" s="130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73"/>
      <c r="J2681" s="74"/>
      <c r="K2681" s="78"/>
    </row>
    <row r="2682" spans="1:11" s="131" customFormat="1" ht="41.25" customHeight="1" thickBot="1">
      <c r="A2682" s="68"/>
      <c r="B2682" s="77"/>
      <c r="C2682" s="76"/>
      <c r="D2682" s="69" t="e">
        <f>VLOOKUP($C2681:$C$4969,$C$27:$D$4969,2,0)</f>
        <v>#N/A</v>
      </c>
      <c r="E2682" s="79"/>
      <c r="F2682" s="70" t="e">
        <f>VLOOKUP($E2682:$E$4969,'PLANO DE APLICAÇÃO'!$A$4:$B$1013,2,0)</f>
        <v>#N/A</v>
      </c>
      <c r="G2682" s="71"/>
      <c r="H2682" s="130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73"/>
      <c r="J2682" s="74"/>
      <c r="K2682" s="78"/>
    </row>
    <row r="2683" spans="1:11" s="131" customFormat="1" ht="41.25" customHeight="1" thickBot="1">
      <c r="A2683" s="68"/>
      <c r="B2683" s="77"/>
      <c r="C2683" s="76"/>
      <c r="D2683" s="69" t="e">
        <f>VLOOKUP($C2682:$C$4969,$C$27:$D$4969,2,0)</f>
        <v>#N/A</v>
      </c>
      <c r="E2683" s="79"/>
      <c r="F2683" s="70" t="e">
        <f>VLOOKUP($E2683:$E$4969,'PLANO DE APLICAÇÃO'!$A$4:$B$1013,2,0)</f>
        <v>#N/A</v>
      </c>
      <c r="G2683" s="71"/>
      <c r="H2683" s="130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73"/>
      <c r="J2683" s="74"/>
      <c r="K2683" s="78"/>
    </row>
    <row r="2684" spans="1:11" s="131" customFormat="1" ht="41.25" customHeight="1" thickBot="1">
      <c r="A2684" s="68"/>
      <c r="B2684" s="77"/>
      <c r="C2684" s="76"/>
      <c r="D2684" s="69" t="e">
        <f>VLOOKUP($C2683:$C$4969,$C$27:$D$4969,2,0)</f>
        <v>#N/A</v>
      </c>
      <c r="E2684" s="79"/>
      <c r="F2684" s="70" t="e">
        <f>VLOOKUP($E2684:$E$4969,'PLANO DE APLICAÇÃO'!$A$4:$B$1013,2,0)</f>
        <v>#N/A</v>
      </c>
      <c r="G2684" s="71"/>
      <c r="H2684" s="130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73"/>
      <c r="J2684" s="74"/>
      <c r="K2684" s="78"/>
    </row>
    <row r="2685" spans="1:11" s="131" customFormat="1" ht="41.25" customHeight="1" thickBot="1">
      <c r="A2685" s="68"/>
      <c r="B2685" s="77"/>
      <c r="C2685" s="76"/>
      <c r="D2685" s="69" t="e">
        <f>VLOOKUP($C2684:$C$4969,$C$27:$D$4969,2,0)</f>
        <v>#N/A</v>
      </c>
      <c r="E2685" s="79"/>
      <c r="F2685" s="70" t="e">
        <f>VLOOKUP($E2685:$E$4969,'PLANO DE APLICAÇÃO'!$A$4:$B$1013,2,0)</f>
        <v>#N/A</v>
      </c>
      <c r="G2685" s="71"/>
      <c r="H2685" s="130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73"/>
      <c r="J2685" s="74"/>
      <c r="K2685" s="78"/>
    </row>
    <row r="2686" spans="1:11" s="131" customFormat="1" ht="41.25" customHeight="1" thickBot="1">
      <c r="A2686" s="68"/>
      <c r="B2686" s="77"/>
      <c r="C2686" s="76"/>
      <c r="D2686" s="69" t="e">
        <f>VLOOKUP($C2685:$C$4969,$C$27:$D$4969,2,0)</f>
        <v>#N/A</v>
      </c>
      <c r="E2686" s="79"/>
      <c r="F2686" s="70" t="e">
        <f>VLOOKUP($E2686:$E$4969,'PLANO DE APLICAÇÃO'!$A$4:$B$1013,2,0)</f>
        <v>#N/A</v>
      </c>
      <c r="G2686" s="71"/>
      <c r="H2686" s="130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73"/>
      <c r="J2686" s="74"/>
      <c r="K2686" s="78"/>
    </row>
    <row r="2687" spans="1:11" s="131" customFormat="1" ht="41.25" customHeight="1" thickBot="1">
      <c r="A2687" s="68"/>
      <c r="B2687" s="77"/>
      <c r="C2687" s="76"/>
      <c r="D2687" s="69" t="e">
        <f>VLOOKUP($C2686:$C$4969,$C$27:$D$4969,2,0)</f>
        <v>#N/A</v>
      </c>
      <c r="E2687" s="79"/>
      <c r="F2687" s="70" t="e">
        <f>VLOOKUP($E2687:$E$4969,'PLANO DE APLICAÇÃO'!$A$4:$B$1013,2,0)</f>
        <v>#N/A</v>
      </c>
      <c r="G2687" s="71"/>
      <c r="H2687" s="130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73"/>
      <c r="J2687" s="74"/>
      <c r="K2687" s="78"/>
    </row>
    <row r="2688" spans="1:11" s="131" customFormat="1" ht="41.25" customHeight="1" thickBot="1">
      <c r="A2688" s="68"/>
      <c r="B2688" s="77"/>
      <c r="C2688" s="76"/>
      <c r="D2688" s="69" t="e">
        <f>VLOOKUP($C2687:$C$4969,$C$27:$D$4969,2,0)</f>
        <v>#N/A</v>
      </c>
      <c r="E2688" s="79"/>
      <c r="F2688" s="70" t="e">
        <f>VLOOKUP($E2688:$E$4969,'PLANO DE APLICAÇÃO'!$A$4:$B$1013,2,0)</f>
        <v>#N/A</v>
      </c>
      <c r="G2688" s="71"/>
      <c r="H2688" s="130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73"/>
      <c r="J2688" s="74"/>
      <c r="K2688" s="78"/>
    </row>
    <row r="2689" spans="1:11" s="131" customFormat="1" ht="41.25" customHeight="1" thickBot="1">
      <c r="A2689" s="68"/>
      <c r="B2689" s="77"/>
      <c r="C2689" s="76"/>
      <c r="D2689" s="69" t="e">
        <f>VLOOKUP($C2688:$C$4969,$C$27:$D$4969,2,0)</f>
        <v>#N/A</v>
      </c>
      <c r="E2689" s="79"/>
      <c r="F2689" s="70" t="e">
        <f>VLOOKUP($E2689:$E$4969,'PLANO DE APLICAÇÃO'!$A$4:$B$1013,2,0)</f>
        <v>#N/A</v>
      </c>
      <c r="G2689" s="71"/>
      <c r="H2689" s="130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73"/>
      <c r="J2689" s="74"/>
      <c r="K2689" s="78"/>
    </row>
    <row r="2690" spans="1:11" s="131" customFormat="1" ht="41.25" customHeight="1" thickBot="1">
      <c r="A2690" s="68"/>
      <c r="B2690" s="77"/>
      <c r="C2690" s="76"/>
      <c r="D2690" s="69" t="e">
        <f>VLOOKUP($C2689:$C$4969,$C$27:$D$4969,2,0)</f>
        <v>#N/A</v>
      </c>
      <c r="E2690" s="79"/>
      <c r="F2690" s="70" t="e">
        <f>VLOOKUP($E2690:$E$4969,'PLANO DE APLICAÇÃO'!$A$4:$B$1013,2,0)</f>
        <v>#N/A</v>
      </c>
      <c r="G2690" s="71"/>
      <c r="H2690" s="130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73"/>
      <c r="J2690" s="74"/>
      <c r="K2690" s="78"/>
    </row>
    <row r="2691" spans="1:11" s="131" customFormat="1" ht="41.25" customHeight="1" thickBot="1">
      <c r="A2691" s="68"/>
      <c r="B2691" s="77"/>
      <c r="C2691" s="76"/>
      <c r="D2691" s="69" t="e">
        <f>VLOOKUP($C2690:$C$4969,$C$27:$D$4969,2,0)</f>
        <v>#N/A</v>
      </c>
      <c r="E2691" s="79"/>
      <c r="F2691" s="70" t="e">
        <f>VLOOKUP($E2691:$E$4969,'PLANO DE APLICAÇÃO'!$A$4:$B$1013,2,0)</f>
        <v>#N/A</v>
      </c>
      <c r="G2691" s="71"/>
      <c r="H2691" s="130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73"/>
      <c r="J2691" s="74"/>
      <c r="K2691" s="78"/>
    </row>
    <row r="2692" spans="1:11" s="131" customFormat="1" ht="41.25" customHeight="1" thickBot="1">
      <c r="A2692" s="68"/>
      <c r="B2692" s="77"/>
      <c r="C2692" s="76"/>
      <c r="D2692" s="69" t="e">
        <f>VLOOKUP($C2691:$C$4969,$C$27:$D$4969,2,0)</f>
        <v>#N/A</v>
      </c>
      <c r="E2692" s="79"/>
      <c r="F2692" s="70" t="e">
        <f>VLOOKUP($E2692:$E$4969,'PLANO DE APLICAÇÃO'!$A$4:$B$1013,2,0)</f>
        <v>#N/A</v>
      </c>
      <c r="G2692" s="71"/>
      <c r="H2692" s="130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73"/>
      <c r="J2692" s="74"/>
      <c r="K2692" s="78"/>
    </row>
    <row r="2693" spans="1:11" s="131" customFormat="1" ht="41.25" customHeight="1" thickBot="1">
      <c r="A2693" s="68"/>
      <c r="B2693" s="77"/>
      <c r="C2693" s="76"/>
      <c r="D2693" s="69" t="e">
        <f>VLOOKUP($C2692:$C$4969,$C$27:$D$4969,2,0)</f>
        <v>#N/A</v>
      </c>
      <c r="E2693" s="79"/>
      <c r="F2693" s="70" t="e">
        <f>VLOOKUP($E2693:$E$4969,'PLANO DE APLICAÇÃO'!$A$4:$B$1013,2,0)</f>
        <v>#N/A</v>
      </c>
      <c r="G2693" s="71"/>
      <c r="H2693" s="130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73"/>
      <c r="J2693" s="74"/>
      <c r="K2693" s="78"/>
    </row>
    <row r="2694" spans="1:11" s="131" customFormat="1" ht="41.25" customHeight="1" thickBot="1">
      <c r="A2694" s="68"/>
      <c r="B2694" s="77"/>
      <c r="C2694" s="76"/>
      <c r="D2694" s="69" t="e">
        <f>VLOOKUP($C2693:$C$4969,$C$27:$D$4969,2,0)</f>
        <v>#N/A</v>
      </c>
      <c r="E2694" s="79"/>
      <c r="F2694" s="70" t="e">
        <f>VLOOKUP($E2694:$E$4969,'PLANO DE APLICAÇÃO'!$A$4:$B$1013,2,0)</f>
        <v>#N/A</v>
      </c>
      <c r="G2694" s="71"/>
      <c r="H2694" s="130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73"/>
      <c r="J2694" s="74"/>
      <c r="K2694" s="78"/>
    </row>
    <row r="2695" spans="1:11" s="131" customFormat="1" ht="41.25" customHeight="1" thickBot="1">
      <c r="A2695" s="68"/>
      <c r="B2695" s="77"/>
      <c r="C2695" s="76"/>
      <c r="D2695" s="69" t="e">
        <f>VLOOKUP($C2694:$C$4969,$C$27:$D$4969,2,0)</f>
        <v>#N/A</v>
      </c>
      <c r="E2695" s="79"/>
      <c r="F2695" s="70" t="e">
        <f>VLOOKUP($E2695:$E$4969,'PLANO DE APLICAÇÃO'!$A$4:$B$1013,2,0)</f>
        <v>#N/A</v>
      </c>
      <c r="G2695" s="71"/>
      <c r="H2695" s="130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73"/>
      <c r="J2695" s="74"/>
      <c r="K2695" s="78"/>
    </row>
    <row r="2696" spans="1:11" s="131" customFormat="1" ht="41.25" customHeight="1" thickBot="1">
      <c r="A2696" s="68"/>
      <c r="B2696" s="77"/>
      <c r="C2696" s="76"/>
      <c r="D2696" s="69" t="e">
        <f>VLOOKUP($C2695:$C$4969,$C$27:$D$4969,2,0)</f>
        <v>#N/A</v>
      </c>
      <c r="E2696" s="79"/>
      <c r="F2696" s="70" t="e">
        <f>VLOOKUP($E2696:$E$4969,'PLANO DE APLICAÇÃO'!$A$4:$B$1013,2,0)</f>
        <v>#N/A</v>
      </c>
      <c r="G2696" s="71"/>
      <c r="H2696" s="130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73"/>
      <c r="J2696" s="74"/>
      <c r="K2696" s="78"/>
    </row>
    <row r="2697" spans="1:11" s="131" customFormat="1" ht="41.25" customHeight="1" thickBot="1">
      <c r="A2697" s="68"/>
      <c r="B2697" s="77"/>
      <c r="C2697" s="76"/>
      <c r="D2697" s="69" t="e">
        <f>VLOOKUP($C2696:$C$4969,$C$27:$D$4969,2,0)</f>
        <v>#N/A</v>
      </c>
      <c r="E2697" s="79"/>
      <c r="F2697" s="70" t="e">
        <f>VLOOKUP($E2697:$E$4969,'PLANO DE APLICAÇÃO'!$A$4:$B$1013,2,0)</f>
        <v>#N/A</v>
      </c>
      <c r="G2697" s="71"/>
      <c r="H2697" s="130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73"/>
      <c r="J2697" s="74"/>
      <c r="K2697" s="78"/>
    </row>
    <row r="2698" spans="1:11" s="131" customFormat="1" ht="41.25" customHeight="1" thickBot="1">
      <c r="A2698" s="68"/>
      <c r="B2698" s="77"/>
      <c r="C2698" s="76"/>
      <c r="D2698" s="69" t="e">
        <f>VLOOKUP($C2697:$C$4969,$C$27:$D$4969,2,0)</f>
        <v>#N/A</v>
      </c>
      <c r="E2698" s="79"/>
      <c r="F2698" s="70" t="e">
        <f>VLOOKUP($E2698:$E$4969,'PLANO DE APLICAÇÃO'!$A$4:$B$1013,2,0)</f>
        <v>#N/A</v>
      </c>
      <c r="G2698" s="71"/>
      <c r="H2698" s="130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73"/>
      <c r="J2698" s="74"/>
      <c r="K2698" s="78"/>
    </row>
    <row r="2699" spans="1:11" s="131" customFormat="1" ht="41.25" customHeight="1" thickBot="1">
      <c r="A2699" s="68"/>
      <c r="B2699" s="77"/>
      <c r="C2699" s="76"/>
      <c r="D2699" s="69" t="e">
        <f>VLOOKUP($C2698:$C$4969,$C$27:$D$4969,2,0)</f>
        <v>#N/A</v>
      </c>
      <c r="E2699" s="79"/>
      <c r="F2699" s="70" t="e">
        <f>VLOOKUP($E2699:$E$4969,'PLANO DE APLICAÇÃO'!$A$4:$B$1013,2,0)</f>
        <v>#N/A</v>
      </c>
      <c r="G2699" s="71"/>
      <c r="H2699" s="130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73"/>
      <c r="J2699" s="74"/>
      <c r="K2699" s="78"/>
    </row>
    <row r="2700" spans="1:11" s="131" customFormat="1" ht="41.25" customHeight="1" thickBot="1">
      <c r="A2700" s="68"/>
      <c r="B2700" s="77"/>
      <c r="C2700" s="76"/>
      <c r="D2700" s="69" t="e">
        <f>VLOOKUP($C2699:$C$4969,$C$27:$D$4969,2,0)</f>
        <v>#N/A</v>
      </c>
      <c r="E2700" s="79"/>
      <c r="F2700" s="70" t="e">
        <f>VLOOKUP($E2700:$E$4969,'PLANO DE APLICAÇÃO'!$A$4:$B$1013,2,0)</f>
        <v>#N/A</v>
      </c>
      <c r="G2700" s="71"/>
      <c r="H2700" s="130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73"/>
      <c r="J2700" s="74"/>
      <c r="K2700" s="78"/>
    </row>
    <row r="2701" spans="1:11" s="131" customFormat="1" ht="41.25" customHeight="1" thickBot="1">
      <c r="A2701" s="68"/>
      <c r="B2701" s="77"/>
      <c r="C2701" s="76"/>
      <c r="D2701" s="69" t="e">
        <f>VLOOKUP($C2700:$C$4969,$C$27:$D$4969,2,0)</f>
        <v>#N/A</v>
      </c>
      <c r="E2701" s="79"/>
      <c r="F2701" s="70" t="e">
        <f>VLOOKUP($E2701:$E$4969,'PLANO DE APLICAÇÃO'!$A$4:$B$1013,2,0)</f>
        <v>#N/A</v>
      </c>
      <c r="G2701" s="71"/>
      <c r="H2701" s="130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73"/>
      <c r="J2701" s="74"/>
      <c r="K2701" s="78"/>
    </row>
    <row r="2702" spans="1:11" s="131" customFormat="1" ht="41.25" customHeight="1" thickBot="1">
      <c r="A2702" s="68"/>
      <c r="B2702" s="77"/>
      <c r="C2702" s="76"/>
      <c r="D2702" s="69" t="e">
        <f>VLOOKUP($C2701:$C$4969,$C$27:$D$4969,2,0)</f>
        <v>#N/A</v>
      </c>
      <c r="E2702" s="79"/>
      <c r="F2702" s="70" t="e">
        <f>VLOOKUP($E2702:$E$4969,'PLANO DE APLICAÇÃO'!$A$4:$B$1013,2,0)</f>
        <v>#N/A</v>
      </c>
      <c r="G2702" s="71"/>
      <c r="H2702" s="130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73"/>
      <c r="J2702" s="74"/>
      <c r="K2702" s="78"/>
    </row>
    <row r="2703" spans="1:11" s="131" customFormat="1" ht="41.25" customHeight="1" thickBot="1">
      <c r="A2703" s="68"/>
      <c r="B2703" s="77"/>
      <c r="C2703" s="76"/>
      <c r="D2703" s="69" t="e">
        <f>VLOOKUP($C2702:$C$4969,$C$27:$D$4969,2,0)</f>
        <v>#N/A</v>
      </c>
      <c r="E2703" s="79"/>
      <c r="F2703" s="70" t="e">
        <f>VLOOKUP($E2703:$E$4969,'PLANO DE APLICAÇÃO'!$A$4:$B$1013,2,0)</f>
        <v>#N/A</v>
      </c>
      <c r="G2703" s="71"/>
      <c r="H2703" s="130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73"/>
      <c r="J2703" s="74"/>
      <c r="K2703" s="78"/>
    </row>
    <row r="2704" spans="1:11" s="131" customFormat="1" ht="41.25" customHeight="1" thickBot="1">
      <c r="A2704" s="68"/>
      <c r="B2704" s="77"/>
      <c r="C2704" s="76"/>
      <c r="D2704" s="69" t="e">
        <f>VLOOKUP($C2703:$C$4969,$C$27:$D$4969,2,0)</f>
        <v>#N/A</v>
      </c>
      <c r="E2704" s="79"/>
      <c r="F2704" s="70" t="e">
        <f>VLOOKUP($E2704:$E$4969,'PLANO DE APLICAÇÃO'!$A$4:$B$1013,2,0)</f>
        <v>#N/A</v>
      </c>
      <c r="G2704" s="71"/>
      <c r="H2704" s="130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73"/>
      <c r="J2704" s="74"/>
      <c r="K2704" s="78"/>
    </row>
    <row r="2705" spans="1:11" s="131" customFormat="1" ht="41.25" customHeight="1" thickBot="1">
      <c r="A2705" s="68"/>
      <c r="B2705" s="77"/>
      <c r="C2705" s="76"/>
      <c r="D2705" s="69" t="e">
        <f>VLOOKUP($C2704:$C$4969,$C$27:$D$4969,2,0)</f>
        <v>#N/A</v>
      </c>
      <c r="E2705" s="79"/>
      <c r="F2705" s="70" t="e">
        <f>VLOOKUP($E2705:$E$4969,'PLANO DE APLICAÇÃO'!$A$4:$B$1013,2,0)</f>
        <v>#N/A</v>
      </c>
      <c r="G2705" s="71"/>
      <c r="H2705" s="130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73"/>
      <c r="J2705" s="74"/>
      <c r="K2705" s="78"/>
    </row>
    <row r="2706" spans="1:11" s="131" customFormat="1" ht="41.25" customHeight="1" thickBot="1">
      <c r="A2706" s="68"/>
      <c r="B2706" s="77"/>
      <c r="C2706" s="76"/>
      <c r="D2706" s="69" t="e">
        <f>VLOOKUP($C2705:$C$4969,$C$27:$D$4969,2,0)</f>
        <v>#N/A</v>
      </c>
      <c r="E2706" s="79"/>
      <c r="F2706" s="70" t="e">
        <f>VLOOKUP($E2706:$E$4969,'PLANO DE APLICAÇÃO'!$A$4:$B$1013,2,0)</f>
        <v>#N/A</v>
      </c>
      <c r="G2706" s="71"/>
      <c r="H2706" s="130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73"/>
      <c r="J2706" s="74"/>
      <c r="K2706" s="78"/>
    </row>
    <row r="2707" spans="1:11" s="131" customFormat="1" ht="41.25" customHeight="1" thickBot="1">
      <c r="A2707" s="68"/>
      <c r="B2707" s="77"/>
      <c r="C2707" s="76"/>
      <c r="D2707" s="69" t="e">
        <f>VLOOKUP($C2706:$C$4969,$C$27:$D$4969,2,0)</f>
        <v>#N/A</v>
      </c>
      <c r="E2707" s="79"/>
      <c r="F2707" s="70" t="e">
        <f>VLOOKUP($E2707:$E$4969,'PLANO DE APLICAÇÃO'!$A$4:$B$1013,2,0)</f>
        <v>#N/A</v>
      </c>
      <c r="G2707" s="71"/>
      <c r="H2707" s="130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73"/>
      <c r="J2707" s="74"/>
      <c r="K2707" s="78"/>
    </row>
    <row r="2708" spans="1:11" s="131" customFormat="1" ht="41.25" customHeight="1" thickBot="1">
      <c r="A2708" s="68"/>
      <c r="B2708" s="77"/>
      <c r="C2708" s="76"/>
      <c r="D2708" s="69" t="e">
        <f>VLOOKUP($C2707:$C$4969,$C$27:$D$4969,2,0)</f>
        <v>#N/A</v>
      </c>
      <c r="E2708" s="79"/>
      <c r="F2708" s="70" t="e">
        <f>VLOOKUP($E2708:$E$4969,'PLANO DE APLICAÇÃO'!$A$4:$B$1013,2,0)</f>
        <v>#N/A</v>
      </c>
      <c r="G2708" s="71"/>
      <c r="H2708" s="130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73"/>
      <c r="J2708" s="74"/>
      <c r="K2708" s="78"/>
    </row>
    <row r="2709" spans="1:11" s="131" customFormat="1" ht="41.25" customHeight="1" thickBot="1">
      <c r="A2709" s="68"/>
      <c r="B2709" s="77"/>
      <c r="C2709" s="76"/>
      <c r="D2709" s="69" t="e">
        <f>VLOOKUP($C2708:$C$4969,$C$27:$D$4969,2,0)</f>
        <v>#N/A</v>
      </c>
      <c r="E2709" s="79"/>
      <c r="F2709" s="70" t="e">
        <f>VLOOKUP($E2709:$E$4969,'PLANO DE APLICAÇÃO'!$A$4:$B$1013,2,0)</f>
        <v>#N/A</v>
      </c>
      <c r="G2709" s="71"/>
      <c r="H2709" s="130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73"/>
      <c r="J2709" s="74"/>
      <c r="K2709" s="78"/>
    </row>
    <row r="2710" spans="1:11" s="131" customFormat="1" ht="41.25" customHeight="1" thickBot="1">
      <c r="A2710" s="68"/>
      <c r="B2710" s="77"/>
      <c r="C2710" s="76"/>
      <c r="D2710" s="69" t="e">
        <f>VLOOKUP($C2709:$C$4969,$C$27:$D$4969,2,0)</f>
        <v>#N/A</v>
      </c>
      <c r="E2710" s="79"/>
      <c r="F2710" s="70" t="e">
        <f>VLOOKUP($E2710:$E$4969,'PLANO DE APLICAÇÃO'!$A$4:$B$1013,2,0)</f>
        <v>#N/A</v>
      </c>
      <c r="G2710" s="71"/>
      <c r="H2710" s="130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73"/>
      <c r="J2710" s="74"/>
      <c r="K2710" s="78"/>
    </row>
    <row r="2711" spans="1:11" s="131" customFormat="1" ht="41.25" customHeight="1" thickBot="1">
      <c r="A2711" s="68"/>
      <c r="B2711" s="77"/>
      <c r="C2711" s="76"/>
      <c r="D2711" s="69" t="e">
        <f>VLOOKUP($C2710:$C$4969,$C$27:$D$4969,2,0)</f>
        <v>#N/A</v>
      </c>
      <c r="E2711" s="79"/>
      <c r="F2711" s="70" t="e">
        <f>VLOOKUP($E2711:$E$4969,'PLANO DE APLICAÇÃO'!$A$4:$B$1013,2,0)</f>
        <v>#N/A</v>
      </c>
      <c r="G2711" s="71"/>
      <c r="H2711" s="130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73"/>
      <c r="J2711" s="74"/>
      <c r="K2711" s="78"/>
    </row>
    <row r="2712" spans="1:11" s="131" customFormat="1" ht="41.25" customHeight="1" thickBot="1">
      <c r="A2712" s="68"/>
      <c r="B2712" s="77"/>
      <c r="C2712" s="76"/>
      <c r="D2712" s="69" t="e">
        <f>VLOOKUP($C2711:$C$4969,$C$27:$D$4969,2,0)</f>
        <v>#N/A</v>
      </c>
      <c r="E2712" s="79"/>
      <c r="F2712" s="70" t="e">
        <f>VLOOKUP($E2712:$E$4969,'PLANO DE APLICAÇÃO'!$A$4:$B$1013,2,0)</f>
        <v>#N/A</v>
      </c>
      <c r="G2712" s="71"/>
      <c r="H2712" s="130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73"/>
      <c r="J2712" s="74"/>
      <c r="K2712" s="78"/>
    </row>
    <row r="2713" spans="1:11" s="131" customFormat="1" ht="41.25" customHeight="1" thickBot="1">
      <c r="A2713" s="68"/>
      <c r="B2713" s="77"/>
      <c r="C2713" s="76"/>
      <c r="D2713" s="69" t="e">
        <f>VLOOKUP($C2712:$C$4969,$C$27:$D$4969,2,0)</f>
        <v>#N/A</v>
      </c>
      <c r="E2713" s="79"/>
      <c r="F2713" s="70" t="e">
        <f>VLOOKUP($E2713:$E$4969,'PLANO DE APLICAÇÃO'!$A$4:$B$1013,2,0)</f>
        <v>#N/A</v>
      </c>
      <c r="G2713" s="71"/>
      <c r="H2713" s="130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73"/>
      <c r="J2713" s="74"/>
      <c r="K2713" s="78"/>
    </row>
    <row r="2714" spans="1:11" s="131" customFormat="1" ht="41.25" customHeight="1" thickBot="1">
      <c r="A2714" s="68"/>
      <c r="B2714" s="77"/>
      <c r="C2714" s="76"/>
      <c r="D2714" s="69" t="e">
        <f>VLOOKUP($C2713:$C$4969,$C$27:$D$4969,2,0)</f>
        <v>#N/A</v>
      </c>
      <c r="E2714" s="79"/>
      <c r="F2714" s="70" t="e">
        <f>VLOOKUP($E2714:$E$4969,'PLANO DE APLICAÇÃO'!$A$4:$B$1013,2,0)</f>
        <v>#N/A</v>
      </c>
      <c r="G2714" s="71"/>
      <c r="H2714" s="130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73"/>
      <c r="J2714" s="74"/>
      <c r="K2714" s="78"/>
    </row>
    <row r="2715" spans="1:11" s="131" customFormat="1" ht="41.25" customHeight="1" thickBot="1">
      <c r="A2715" s="68"/>
      <c r="B2715" s="77"/>
      <c r="C2715" s="76"/>
      <c r="D2715" s="69" t="e">
        <f>VLOOKUP($C2714:$C$4969,$C$27:$D$4969,2,0)</f>
        <v>#N/A</v>
      </c>
      <c r="E2715" s="79"/>
      <c r="F2715" s="70" t="e">
        <f>VLOOKUP($E2715:$E$4969,'PLANO DE APLICAÇÃO'!$A$4:$B$1013,2,0)</f>
        <v>#N/A</v>
      </c>
      <c r="G2715" s="71"/>
      <c r="H2715" s="130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73"/>
      <c r="J2715" s="74"/>
      <c r="K2715" s="78"/>
    </row>
    <row r="2716" spans="1:11" s="131" customFormat="1" ht="41.25" customHeight="1" thickBot="1">
      <c r="A2716" s="68"/>
      <c r="B2716" s="77"/>
      <c r="C2716" s="76"/>
      <c r="D2716" s="69" t="e">
        <f>VLOOKUP($C2715:$C$4969,$C$27:$D$4969,2,0)</f>
        <v>#N/A</v>
      </c>
      <c r="E2716" s="79"/>
      <c r="F2716" s="70" t="e">
        <f>VLOOKUP($E2716:$E$4969,'PLANO DE APLICAÇÃO'!$A$4:$B$1013,2,0)</f>
        <v>#N/A</v>
      </c>
      <c r="G2716" s="71"/>
      <c r="H2716" s="130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73"/>
      <c r="J2716" s="74"/>
      <c r="K2716" s="78"/>
    </row>
    <row r="2717" spans="1:11" s="131" customFormat="1" ht="41.25" customHeight="1" thickBot="1">
      <c r="A2717" s="68"/>
      <c r="B2717" s="77"/>
      <c r="C2717" s="76"/>
      <c r="D2717" s="69" t="e">
        <f>VLOOKUP($C2716:$C$4969,$C$27:$D$4969,2,0)</f>
        <v>#N/A</v>
      </c>
      <c r="E2717" s="79"/>
      <c r="F2717" s="70" t="e">
        <f>VLOOKUP($E2717:$E$4969,'PLANO DE APLICAÇÃO'!$A$4:$B$1013,2,0)</f>
        <v>#N/A</v>
      </c>
      <c r="G2717" s="71"/>
      <c r="H2717" s="130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73"/>
      <c r="J2717" s="74"/>
      <c r="K2717" s="78"/>
    </row>
    <row r="2718" spans="1:11" s="131" customFormat="1" ht="41.25" customHeight="1" thickBot="1">
      <c r="A2718" s="68"/>
      <c r="B2718" s="77"/>
      <c r="C2718" s="76"/>
      <c r="D2718" s="69" t="e">
        <f>VLOOKUP($C2717:$C$4969,$C$27:$D$4969,2,0)</f>
        <v>#N/A</v>
      </c>
      <c r="E2718" s="79"/>
      <c r="F2718" s="70" t="e">
        <f>VLOOKUP($E2718:$E$4969,'PLANO DE APLICAÇÃO'!$A$4:$B$1013,2,0)</f>
        <v>#N/A</v>
      </c>
      <c r="G2718" s="71"/>
      <c r="H2718" s="130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73"/>
      <c r="J2718" s="74"/>
      <c r="K2718" s="78"/>
    </row>
    <row r="2719" spans="1:11" s="131" customFormat="1" ht="41.25" customHeight="1" thickBot="1">
      <c r="A2719" s="68"/>
      <c r="B2719" s="77"/>
      <c r="C2719" s="76"/>
      <c r="D2719" s="69" t="e">
        <f>VLOOKUP($C2718:$C$4969,$C$27:$D$4969,2,0)</f>
        <v>#N/A</v>
      </c>
      <c r="E2719" s="79"/>
      <c r="F2719" s="70" t="e">
        <f>VLOOKUP($E2719:$E$4969,'PLANO DE APLICAÇÃO'!$A$4:$B$1013,2,0)</f>
        <v>#N/A</v>
      </c>
      <c r="G2719" s="71"/>
      <c r="H2719" s="130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73"/>
      <c r="J2719" s="74"/>
      <c r="K2719" s="78"/>
    </row>
    <row r="2720" spans="1:11" s="131" customFormat="1" ht="41.25" customHeight="1" thickBot="1">
      <c r="A2720" s="68"/>
      <c r="B2720" s="77"/>
      <c r="C2720" s="76"/>
      <c r="D2720" s="69" t="e">
        <f>VLOOKUP($C2719:$C$4969,$C$27:$D$4969,2,0)</f>
        <v>#N/A</v>
      </c>
      <c r="E2720" s="79"/>
      <c r="F2720" s="70" t="e">
        <f>VLOOKUP($E2720:$E$4969,'PLANO DE APLICAÇÃO'!$A$4:$B$1013,2,0)</f>
        <v>#N/A</v>
      </c>
      <c r="G2720" s="71"/>
      <c r="H2720" s="130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73"/>
      <c r="J2720" s="74"/>
      <c r="K2720" s="78"/>
    </row>
    <row r="2721" spans="1:11" s="131" customFormat="1" ht="41.25" customHeight="1" thickBot="1">
      <c r="A2721" s="68"/>
      <c r="B2721" s="77"/>
      <c r="C2721" s="76"/>
      <c r="D2721" s="69" t="e">
        <f>VLOOKUP($C2720:$C$4969,$C$27:$D$4969,2,0)</f>
        <v>#N/A</v>
      </c>
      <c r="E2721" s="79"/>
      <c r="F2721" s="70" t="e">
        <f>VLOOKUP($E2721:$E$4969,'PLANO DE APLICAÇÃO'!$A$4:$B$1013,2,0)</f>
        <v>#N/A</v>
      </c>
      <c r="G2721" s="71"/>
      <c r="H2721" s="130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73"/>
      <c r="J2721" s="74"/>
      <c r="K2721" s="78"/>
    </row>
    <row r="2722" spans="1:11" s="131" customFormat="1" ht="41.25" customHeight="1" thickBot="1">
      <c r="A2722" s="68"/>
      <c r="B2722" s="77"/>
      <c r="C2722" s="76"/>
      <c r="D2722" s="69" t="e">
        <f>VLOOKUP($C2721:$C$4969,$C$27:$D$4969,2,0)</f>
        <v>#N/A</v>
      </c>
      <c r="E2722" s="79"/>
      <c r="F2722" s="70" t="e">
        <f>VLOOKUP($E2722:$E$4969,'PLANO DE APLICAÇÃO'!$A$4:$B$1013,2,0)</f>
        <v>#N/A</v>
      </c>
      <c r="G2722" s="71"/>
      <c r="H2722" s="130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73"/>
      <c r="J2722" s="74"/>
      <c r="K2722" s="78"/>
    </row>
    <row r="2723" spans="1:11" s="131" customFormat="1" ht="41.25" customHeight="1" thickBot="1">
      <c r="A2723" s="68"/>
      <c r="B2723" s="77"/>
      <c r="C2723" s="76"/>
      <c r="D2723" s="69" t="e">
        <f>VLOOKUP($C2722:$C$4969,$C$27:$D$4969,2,0)</f>
        <v>#N/A</v>
      </c>
      <c r="E2723" s="79"/>
      <c r="F2723" s="70" t="e">
        <f>VLOOKUP($E2723:$E$4969,'PLANO DE APLICAÇÃO'!$A$4:$B$1013,2,0)</f>
        <v>#N/A</v>
      </c>
      <c r="G2723" s="71"/>
      <c r="H2723" s="130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73"/>
      <c r="J2723" s="74"/>
      <c r="K2723" s="78"/>
    </row>
    <row r="2724" spans="1:11" s="131" customFormat="1" ht="41.25" customHeight="1" thickBot="1">
      <c r="A2724" s="68"/>
      <c r="B2724" s="77"/>
      <c r="C2724" s="76"/>
      <c r="D2724" s="69" t="e">
        <f>VLOOKUP($C2723:$C$4969,$C$27:$D$4969,2,0)</f>
        <v>#N/A</v>
      </c>
      <c r="E2724" s="79"/>
      <c r="F2724" s="70" t="e">
        <f>VLOOKUP($E2724:$E$4969,'PLANO DE APLICAÇÃO'!$A$4:$B$1013,2,0)</f>
        <v>#N/A</v>
      </c>
      <c r="G2724" s="71"/>
      <c r="H2724" s="130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73"/>
      <c r="J2724" s="74"/>
      <c r="K2724" s="78"/>
    </row>
    <row r="2725" spans="1:11" s="131" customFormat="1" ht="41.25" customHeight="1" thickBot="1">
      <c r="A2725" s="68"/>
      <c r="B2725" s="77"/>
      <c r="C2725" s="76"/>
      <c r="D2725" s="69" t="e">
        <f>VLOOKUP($C2724:$C$4969,$C$27:$D$4969,2,0)</f>
        <v>#N/A</v>
      </c>
      <c r="E2725" s="79"/>
      <c r="F2725" s="70" t="e">
        <f>VLOOKUP($E2725:$E$4969,'PLANO DE APLICAÇÃO'!$A$4:$B$1013,2,0)</f>
        <v>#N/A</v>
      </c>
      <c r="G2725" s="71"/>
      <c r="H2725" s="130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73"/>
      <c r="J2725" s="74"/>
      <c r="K2725" s="78"/>
    </row>
    <row r="2726" spans="1:11" s="131" customFormat="1" ht="41.25" customHeight="1" thickBot="1">
      <c r="A2726" s="68"/>
      <c r="B2726" s="77"/>
      <c r="C2726" s="76"/>
      <c r="D2726" s="69" t="e">
        <f>VLOOKUP($C2725:$C$4969,$C$27:$D$4969,2,0)</f>
        <v>#N/A</v>
      </c>
      <c r="E2726" s="79"/>
      <c r="F2726" s="70" t="e">
        <f>VLOOKUP($E2726:$E$4969,'PLANO DE APLICAÇÃO'!$A$4:$B$1013,2,0)</f>
        <v>#N/A</v>
      </c>
      <c r="G2726" s="71"/>
      <c r="H2726" s="130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73"/>
      <c r="J2726" s="74"/>
      <c r="K2726" s="78"/>
    </row>
    <row r="2727" spans="1:11" s="131" customFormat="1" ht="41.25" customHeight="1" thickBot="1">
      <c r="A2727" s="68"/>
      <c r="B2727" s="77"/>
      <c r="C2727" s="76"/>
      <c r="D2727" s="69" t="e">
        <f>VLOOKUP($C2726:$C$4969,$C$27:$D$4969,2,0)</f>
        <v>#N/A</v>
      </c>
      <c r="E2727" s="79"/>
      <c r="F2727" s="70" t="e">
        <f>VLOOKUP($E2727:$E$4969,'PLANO DE APLICAÇÃO'!$A$4:$B$1013,2,0)</f>
        <v>#N/A</v>
      </c>
      <c r="G2727" s="71"/>
      <c r="H2727" s="130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73"/>
      <c r="J2727" s="74"/>
      <c r="K2727" s="78"/>
    </row>
    <row r="2728" spans="1:11" s="131" customFormat="1" ht="41.25" customHeight="1" thickBot="1">
      <c r="A2728" s="68"/>
      <c r="B2728" s="77"/>
      <c r="C2728" s="76"/>
      <c r="D2728" s="69" t="e">
        <f>VLOOKUP($C2727:$C$4969,$C$27:$D$4969,2,0)</f>
        <v>#N/A</v>
      </c>
      <c r="E2728" s="79"/>
      <c r="F2728" s="70" t="e">
        <f>VLOOKUP($E2728:$E$4969,'PLANO DE APLICAÇÃO'!$A$4:$B$1013,2,0)</f>
        <v>#N/A</v>
      </c>
      <c r="G2728" s="71"/>
      <c r="H2728" s="130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73"/>
      <c r="J2728" s="74"/>
      <c r="K2728" s="78"/>
    </row>
    <row r="2729" spans="1:11" s="131" customFormat="1" ht="41.25" customHeight="1" thickBot="1">
      <c r="A2729" s="68"/>
      <c r="B2729" s="77"/>
      <c r="C2729" s="76"/>
      <c r="D2729" s="69" t="e">
        <f>VLOOKUP($C2728:$C$4969,$C$27:$D$4969,2,0)</f>
        <v>#N/A</v>
      </c>
      <c r="E2729" s="79"/>
      <c r="F2729" s="70" t="e">
        <f>VLOOKUP($E2729:$E$4969,'PLANO DE APLICAÇÃO'!$A$4:$B$1013,2,0)</f>
        <v>#N/A</v>
      </c>
      <c r="G2729" s="71"/>
      <c r="H2729" s="130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73"/>
      <c r="J2729" s="74"/>
      <c r="K2729" s="78"/>
    </row>
    <row r="2730" spans="1:11" s="131" customFormat="1" ht="41.25" customHeight="1" thickBot="1">
      <c r="A2730" s="68"/>
      <c r="B2730" s="77"/>
      <c r="C2730" s="76"/>
      <c r="D2730" s="69" t="e">
        <f>VLOOKUP($C2729:$C$4969,$C$27:$D$4969,2,0)</f>
        <v>#N/A</v>
      </c>
      <c r="E2730" s="79"/>
      <c r="F2730" s="70" t="e">
        <f>VLOOKUP($E2730:$E$4969,'PLANO DE APLICAÇÃO'!$A$4:$B$1013,2,0)</f>
        <v>#N/A</v>
      </c>
      <c r="G2730" s="71"/>
      <c r="H2730" s="130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73"/>
      <c r="J2730" s="74"/>
      <c r="K2730" s="78"/>
    </row>
    <row r="2731" spans="1:11" s="131" customFormat="1" ht="41.25" customHeight="1" thickBot="1">
      <c r="A2731" s="68"/>
      <c r="B2731" s="77"/>
      <c r="C2731" s="76"/>
      <c r="D2731" s="69" t="e">
        <f>VLOOKUP($C2730:$C$4969,$C$27:$D$4969,2,0)</f>
        <v>#N/A</v>
      </c>
      <c r="E2731" s="79"/>
      <c r="F2731" s="70" t="e">
        <f>VLOOKUP($E2731:$E$4969,'PLANO DE APLICAÇÃO'!$A$4:$B$1013,2,0)</f>
        <v>#N/A</v>
      </c>
      <c r="G2731" s="71"/>
      <c r="H2731" s="130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73"/>
      <c r="J2731" s="74"/>
      <c r="K2731" s="78"/>
    </row>
    <row r="2732" spans="1:11" s="131" customFormat="1" ht="41.25" customHeight="1" thickBot="1">
      <c r="A2732" s="68"/>
      <c r="B2732" s="77"/>
      <c r="C2732" s="76"/>
      <c r="D2732" s="69" t="e">
        <f>VLOOKUP($C2731:$C$4969,$C$27:$D$4969,2,0)</f>
        <v>#N/A</v>
      </c>
      <c r="E2732" s="79"/>
      <c r="F2732" s="70" t="e">
        <f>VLOOKUP($E2732:$E$4969,'PLANO DE APLICAÇÃO'!$A$4:$B$1013,2,0)</f>
        <v>#N/A</v>
      </c>
      <c r="G2732" s="71"/>
      <c r="H2732" s="130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73"/>
      <c r="J2732" s="74"/>
      <c r="K2732" s="78"/>
    </row>
    <row r="2733" spans="1:11" s="131" customFormat="1" ht="41.25" customHeight="1" thickBot="1">
      <c r="A2733" s="68"/>
      <c r="B2733" s="77"/>
      <c r="C2733" s="76"/>
      <c r="D2733" s="69" t="e">
        <f>VLOOKUP($C2732:$C$4969,$C$27:$D$4969,2,0)</f>
        <v>#N/A</v>
      </c>
      <c r="E2733" s="79"/>
      <c r="F2733" s="70" t="e">
        <f>VLOOKUP($E2733:$E$4969,'PLANO DE APLICAÇÃO'!$A$4:$B$1013,2,0)</f>
        <v>#N/A</v>
      </c>
      <c r="G2733" s="71"/>
      <c r="H2733" s="130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73"/>
      <c r="J2733" s="74"/>
      <c r="K2733" s="78"/>
    </row>
    <row r="2734" spans="1:11" s="131" customFormat="1" ht="41.25" customHeight="1" thickBot="1">
      <c r="A2734" s="68"/>
      <c r="B2734" s="77"/>
      <c r="C2734" s="76"/>
      <c r="D2734" s="69" t="e">
        <f>VLOOKUP($C2733:$C$4969,$C$27:$D$4969,2,0)</f>
        <v>#N/A</v>
      </c>
      <c r="E2734" s="79"/>
      <c r="F2734" s="70" t="e">
        <f>VLOOKUP($E2734:$E$4969,'PLANO DE APLICAÇÃO'!$A$4:$B$1013,2,0)</f>
        <v>#N/A</v>
      </c>
      <c r="G2734" s="71"/>
      <c r="H2734" s="130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73"/>
      <c r="J2734" s="74"/>
      <c r="K2734" s="78"/>
    </row>
    <row r="2735" spans="1:11" s="131" customFormat="1" ht="41.25" customHeight="1" thickBot="1">
      <c r="A2735" s="68"/>
      <c r="B2735" s="77"/>
      <c r="C2735" s="76"/>
      <c r="D2735" s="69" t="e">
        <f>VLOOKUP($C2734:$C$4969,$C$27:$D$4969,2,0)</f>
        <v>#N/A</v>
      </c>
      <c r="E2735" s="79"/>
      <c r="F2735" s="70" t="e">
        <f>VLOOKUP($E2735:$E$4969,'PLANO DE APLICAÇÃO'!$A$4:$B$1013,2,0)</f>
        <v>#N/A</v>
      </c>
      <c r="G2735" s="71"/>
      <c r="H2735" s="130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73"/>
      <c r="J2735" s="74"/>
      <c r="K2735" s="78"/>
    </row>
    <row r="2736" spans="1:11" s="131" customFormat="1" ht="41.25" customHeight="1" thickBot="1">
      <c r="A2736" s="68"/>
      <c r="B2736" s="77"/>
      <c r="C2736" s="76"/>
      <c r="D2736" s="69" t="e">
        <f>VLOOKUP($C2735:$C$4969,$C$27:$D$4969,2,0)</f>
        <v>#N/A</v>
      </c>
      <c r="E2736" s="79"/>
      <c r="F2736" s="70" t="e">
        <f>VLOOKUP($E2736:$E$4969,'PLANO DE APLICAÇÃO'!$A$4:$B$1013,2,0)</f>
        <v>#N/A</v>
      </c>
      <c r="G2736" s="71"/>
      <c r="H2736" s="130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73"/>
      <c r="J2736" s="74"/>
      <c r="K2736" s="78"/>
    </row>
    <row r="2737" spans="1:11" s="131" customFormat="1" ht="41.25" customHeight="1" thickBot="1">
      <c r="A2737" s="68"/>
      <c r="B2737" s="77"/>
      <c r="C2737" s="76"/>
      <c r="D2737" s="69" t="e">
        <f>VLOOKUP($C2736:$C$4969,$C$27:$D$4969,2,0)</f>
        <v>#N/A</v>
      </c>
      <c r="E2737" s="79"/>
      <c r="F2737" s="70" t="e">
        <f>VLOOKUP($E2737:$E$4969,'PLANO DE APLICAÇÃO'!$A$4:$B$1013,2,0)</f>
        <v>#N/A</v>
      </c>
      <c r="G2737" s="71"/>
      <c r="H2737" s="130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73"/>
      <c r="J2737" s="74"/>
      <c r="K2737" s="78"/>
    </row>
    <row r="2738" spans="1:11" s="131" customFormat="1" ht="41.25" customHeight="1" thickBot="1">
      <c r="A2738" s="68"/>
      <c r="B2738" s="77"/>
      <c r="C2738" s="76"/>
      <c r="D2738" s="69" t="e">
        <f>VLOOKUP($C2737:$C$4969,$C$27:$D$4969,2,0)</f>
        <v>#N/A</v>
      </c>
      <c r="E2738" s="79"/>
      <c r="F2738" s="70" t="e">
        <f>VLOOKUP($E2738:$E$4969,'PLANO DE APLICAÇÃO'!$A$4:$B$1013,2,0)</f>
        <v>#N/A</v>
      </c>
      <c r="G2738" s="71"/>
      <c r="H2738" s="130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73"/>
      <c r="J2738" s="74"/>
      <c r="K2738" s="78"/>
    </row>
    <row r="2739" spans="1:11" s="131" customFormat="1" ht="41.25" customHeight="1" thickBot="1">
      <c r="A2739" s="68"/>
      <c r="B2739" s="77"/>
      <c r="C2739" s="76"/>
      <c r="D2739" s="69" t="e">
        <f>VLOOKUP($C2738:$C$4969,$C$27:$D$4969,2,0)</f>
        <v>#N/A</v>
      </c>
      <c r="E2739" s="79"/>
      <c r="F2739" s="70" t="e">
        <f>VLOOKUP($E2739:$E$4969,'PLANO DE APLICAÇÃO'!$A$4:$B$1013,2,0)</f>
        <v>#N/A</v>
      </c>
      <c r="G2739" s="71"/>
      <c r="H2739" s="130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73"/>
      <c r="J2739" s="74"/>
      <c r="K2739" s="78"/>
    </row>
    <row r="2740" spans="1:11" s="131" customFormat="1" ht="41.25" customHeight="1" thickBot="1">
      <c r="A2740" s="68"/>
      <c r="B2740" s="77"/>
      <c r="C2740" s="76"/>
      <c r="D2740" s="69" t="e">
        <f>VLOOKUP($C2739:$C$4969,$C$27:$D$4969,2,0)</f>
        <v>#N/A</v>
      </c>
      <c r="E2740" s="79"/>
      <c r="F2740" s="70" t="e">
        <f>VLOOKUP($E2740:$E$4969,'PLANO DE APLICAÇÃO'!$A$4:$B$1013,2,0)</f>
        <v>#N/A</v>
      </c>
      <c r="G2740" s="71"/>
      <c r="H2740" s="130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73"/>
      <c r="J2740" s="74"/>
      <c r="K2740" s="78"/>
    </row>
    <row r="2741" spans="1:11" s="131" customFormat="1" ht="41.25" customHeight="1" thickBot="1">
      <c r="A2741" s="68"/>
      <c r="B2741" s="77"/>
      <c r="C2741" s="76"/>
      <c r="D2741" s="69" t="e">
        <f>VLOOKUP($C2740:$C$4969,$C$27:$D$4969,2,0)</f>
        <v>#N/A</v>
      </c>
      <c r="E2741" s="79"/>
      <c r="F2741" s="70" t="e">
        <f>VLOOKUP($E2741:$E$4969,'PLANO DE APLICAÇÃO'!$A$4:$B$1013,2,0)</f>
        <v>#N/A</v>
      </c>
      <c r="G2741" s="71"/>
      <c r="H2741" s="130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73"/>
      <c r="J2741" s="74"/>
      <c r="K2741" s="78"/>
    </row>
    <row r="2742" spans="1:11" s="131" customFormat="1" ht="41.25" customHeight="1" thickBot="1">
      <c r="A2742" s="68"/>
      <c r="B2742" s="77"/>
      <c r="C2742" s="76"/>
      <c r="D2742" s="69" t="e">
        <f>VLOOKUP($C2741:$C$4969,$C$27:$D$4969,2,0)</f>
        <v>#N/A</v>
      </c>
      <c r="E2742" s="79"/>
      <c r="F2742" s="70" t="e">
        <f>VLOOKUP($E2742:$E$4969,'PLANO DE APLICAÇÃO'!$A$4:$B$1013,2,0)</f>
        <v>#N/A</v>
      </c>
      <c r="G2742" s="71"/>
      <c r="H2742" s="130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73"/>
      <c r="J2742" s="74"/>
      <c r="K2742" s="78"/>
    </row>
    <row r="2743" spans="1:11" s="131" customFormat="1" ht="41.25" customHeight="1" thickBot="1">
      <c r="A2743" s="68"/>
      <c r="B2743" s="77"/>
      <c r="C2743" s="76"/>
      <c r="D2743" s="69" t="e">
        <f>VLOOKUP($C2742:$C$4969,$C$27:$D$4969,2,0)</f>
        <v>#N/A</v>
      </c>
      <c r="E2743" s="79"/>
      <c r="F2743" s="70" t="e">
        <f>VLOOKUP($E2743:$E$4969,'PLANO DE APLICAÇÃO'!$A$4:$B$1013,2,0)</f>
        <v>#N/A</v>
      </c>
      <c r="G2743" s="71"/>
      <c r="H2743" s="130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73"/>
      <c r="J2743" s="74"/>
      <c r="K2743" s="78"/>
    </row>
    <row r="2744" spans="1:11" s="131" customFormat="1" ht="41.25" customHeight="1" thickBot="1">
      <c r="A2744" s="68"/>
      <c r="B2744" s="77"/>
      <c r="C2744" s="76"/>
      <c r="D2744" s="69" t="e">
        <f>VLOOKUP($C2743:$C$4969,$C$27:$D$4969,2,0)</f>
        <v>#N/A</v>
      </c>
      <c r="E2744" s="79"/>
      <c r="F2744" s="70" t="e">
        <f>VLOOKUP($E2744:$E$4969,'PLANO DE APLICAÇÃO'!$A$4:$B$1013,2,0)</f>
        <v>#N/A</v>
      </c>
      <c r="G2744" s="71"/>
      <c r="H2744" s="130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73"/>
      <c r="J2744" s="74"/>
      <c r="K2744" s="78"/>
    </row>
    <row r="2745" spans="1:11" s="131" customFormat="1" ht="41.25" customHeight="1" thickBot="1">
      <c r="A2745" s="68"/>
      <c r="B2745" s="77"/>
      <c r="C2745" s="76"/>
      <c r="D2745" s="69" t="e">
        <f>VLOOKUP($C2744:$C$4969,$C$27:$D$4969,2,0)</f>
        <v>#N/A</v>
      </c>
      <c r="E2745" s="79"/>
      <c r="F2745" s="70" t="e">
        <f>VLOOKUP($E2745:$E$4969,'PLANO DE APLICAÇÃO'!$A$4:$B$1013,2,0)</f>
        <v>#N/A</v>
      </c>
      <c r="G2745" s="71"/>
      <c r="H2745" s="130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73"/>
      <c r="J2745" s="74"/>
      <c r="K2745" s="78"/>
    </row>
    <row r="2746" spans="1:11" s="131" customFormat="1" ht="41.25" customHeight="1" thickBot="1">
      <c r="A2746" s="68"/>
      <c r="B2746" s="77"/>
      <c r="C2746" s="76"/>
      <c r="D2746" s="69" t="e">
        <f>VLOOKUP($C2745:$C$4969,$C$27:$D$4969,2,0)</f>
        <v>#N/A</v>
      </c>
      <c r="E2746" s="79"/>
      <c r="F2746" s="70" t="e">
        <f>VLOOKUP($E2746:$E$4969,'PLANO DE APLICAÇÃO'!$A$4:$B$1013,2,0)</f>
        <v>#N/A</v>
      </c>
      <c r="G2746" s="71"/>
      <c r="H2746" s="130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73"/>
      <c r="J2746" s="74"/>
      <c r="K2746" s="78"/>
    </row>
    <row r="2747" spans="1:11" s="131" customFormat="1" ht="41.25" customHeight="1" thickBot="1">
      <c r="A2747" s="68"/>
      <c r="B2747" s="77"/>
      <c r="C2747" s="76"/>
      <c r="D2747" s="69" t="e">
        <f>VLOOKUP($C2746:$C$4969,$C$27:$D$4969,2,0)</f>
        <v>#N/A</v>
      </c>
      <c r="E2747" s="79"/>
      <c r="F2747" s="70" t="e">
        <f>VLOOKUP($E2747:$E$4969,'PLANO DE APLICAÇÃO'!$A$4:$B$1013,2,0)</f>
        <v>#N/A</v>
      </c>
      <c r="G2747" s="71"/>
      <c r="H2747" s="130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73"/>
      <c r="J2747" s="74"/>
      <c r="K2747" s="78"/>
    </row>
    <row r="2748" spans="1:11" s="131" customFormat="1" ht="41.25" customHeight="1" thickBot="1">
      <c r="A2748" s="68"/>
      <c r="B2748" s="77"/>
      <c r="C2748" s="76"/>
      <c r="D2748" s="69" t="e">
        <f>VLOOKUP($C2747:$C$4969,$C$27:$D$4969,2,0)</f>
        <v>#N/A</v>
      </c>
      <c r="E2748" s="79"/>
      <c r="F2748" s="70" t="e">
        <f>VLOOKUP($E2748:$E$4969,'PLANO DE APLICAÇÃO'!$A$4:$B$1013,2,0)</f>
        <v>#N/A</v>
      </c>
      <c r="G2748" s="71"/>
      <c r="H2748" s="130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73"/>
      <c r="J2748" s="74"/>
      <c r="K2748" s="78"/>
    </row>
    <row r="2749" spans="1:11" s="131" customFormat="1" ht="41.25" customHeight="1" thickBot="1">
      <c r="A2749" s="68"/>
      <c r="B2749" s="77"/>
      <c r="C2749" s="76"/>
      <c r="D2749" s="69" t="e">
        <f>VLOOKUP($C2748:$C$4969,$C$27:$D$4969,2,0)</f>
        <v>#N/A</v>
      </c>
      <c r="E2749" s="79"/>
      <c r="F2749" s="70" t="e">
        <f>VLOOKUP($E2749:$E$4969,'PLANO DE APLICAÇÃO'!$A$4:$B$1013,2,0)</f>
        <v>#N/A</v>
      </c>
      <c r="G2749" s="71"/>
      <c r="H2749" s="130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73"/>
      <c r="J2749" s="74"/>
      <c r="K2749" s="78"/>
    </row>
    <row r="2750" spans="1:11" s="131" customFormat="1" ht="41.25" customHeight="1" thickBot="1">
      <c r="A2750" s="68"/>
      <c r="B2750" s="77"/>
      <c r="C2750" s="76"/>
      <c r="D2750" s="69" t="e">
        <f>VLOOKUP($C2749:$C$4969,$C$27:$D$4969,2,0)</f>
        <v>#N/A</v>
      </c>
      <c r="E2750" s="79"/>
      <c r="F2750" s="70" t="e">
        <f>VLOOKUP($E2750:$E$4969,'PLANO DE APLICAÇÃO'!$A$4:$B$1013,2,0)</f>
        <v>#N/A</v>
      </c>
      <c r="G2750" s="71"/>
      <c r="H2750" s="130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73"/>
      <c r="J2750" s="74"/>
      <c r="K2750" s="78"/>
    </row>
    <row r="2751" spans="1:11" s="131" customFormat="1" ht="41.25" customHeight="1" thickBot="1">
      <c r="A2751" s="68"/>
      <c r="B2751" s="77"/>
      <c r="C2751" s="76"/>
      <c r="D2751" s="69" t="e">
        <f>VLOOKUP($C2750:$C$4969,$C$27:$D$4969,2,0)</f>
        <v>#N/A</v>
      </c>
      <c r="E2751" s="79"/>
      <c r="F2751" s="70" t="e">
        <f>VLOOKUP($E2751:$E$4969,'PLANO DE APLICAÇÃO'!$A$4:$B$1013,2,0)</f>
        <v>#N/A</v>
      </c>
      <c r="G2751" s="71"/>
      <c r="H2751" s="130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73"/>
      <c r="J2751" s="74"/>
      <c r="K2751" s="78"/>
    </row>
    <row r="2752" spans="1:11" s="131" customFormat="1" ht="41.25" customHeight="1" thickBot="1">
      <c r="A2752" s="68"/>
      <c r="B2752" s="77"/>
      <c r="C2752" s="76"/>
      <c r="D2752" s="69" t="e">
        <f>VLOOKUP($C2751:$C$4969,$C$27:$D$4969,2,0)</f>
        <v>#N/A</v>
      </c>
      <c r="E2752" s="79"/>
      <c r="F2752" s="70" t="e">
        <f>VLOOKUP($E2752:$E$4969,'PLANO DE APLICAÇÃO'!$A$4:$B$1013,2,0)</f>
        <v>#N/A</v>
      </c>
      <c r="G2752" s="71"/>
      <c r="H2752" s="130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73"/>
      <c r="J2752" s="74"/>
      <c r="K2752" s="78"/>
    </row>
    <row r="2753" spans="1:11" s="131" customFormat="1" ht="41.25" customHeight="1" thickBot="1">
      <c r="A2753" s="68"/>
      <c r="B2753" s="77"/>
      <c r="C2753" s="76"/>
      <c r="D2753" s="69" t="e">
        <f>VLOOKUP($C2752:$C$4969,$C$27:$D$4969,2,0)</f>
        <v>#N/A</v>
      </c>
      <c r="E2753" s="79"/>
      <c r="F2753" s="70" t="e">
        <f>VLOOKUP($E2753:$E$4969,'PLANO DE APLICAÇÃO'!$A$4:$B$1013,2,0)</f>
        <v>#N/A</v>
      </c>
      <c r="G2753" s="71"/>
      <c r="H2753" s="130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73"/>
      <c r="J2753" s="74"/>
      <c r="K2753" s="78"/>
    </row>
    <row r="2754" spans="1:11" s="131" customFormat="1" ht="41.25" customHeight="1" thickBot="1">
      <c r="A2754" s="68"/>
      <c r="B2754" s="77"/>
      <c r="C2754" s="76"/>
      <c r="D2754" s="69" t="e">
        <f>VLOOKUP($C2753:$C$4969,$C$27:$D$4969,2,0)</f>
        <v>#N/A</v>
      </c>
      <c r="E2754" s="79"/>
      <c r="F2754" s="70" t="e">
        <f>VLOOKUP($E2754:$E$4969,'PLANO DE APLICAÇÃO'!$A$4:$B$1013,2,0)</f>
        <v>#N/A</v>
      </c>
      <c r="G2754" s="71"/>
      <c r="H2754" s="130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73"/>
      <c r="J2754" s="74"/>
      <c r="K2754" s="78"/>
    </row>
    <row r="2755" spans="1:11" s="131" customFormat="1" ht="41.25" customHeight="1" thickBot="1">
      <c r="A2755" s="68"/>
      <c r="B2755" s="77"/>
      <c r="C2755" s="76"/>
      <c r="D2755" s="69" t="e">
        <f>VLOOKUP($C2754:$C$4969,$C$27:$D$4969,2,0)</f>
        <v>#N/A</v>
      </c>
      <c r="E2755" s="79"/>
      <c r="F2755" s="70" t="e">
        <f>VLOOKUP($E2755:$E$4969,'PLANO DE APLICAÇÃO'!$A$4:$B$1013,2,0)</f>
        <v>#N/A</v>
      </c>
      <c r="G2755" s="71"/>
      <c r="H2755" s="130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73"/>
      <c r="J2755" s="74"/>
      <c r="K2755" s="78"/>
    </row>
    <row r="2756" spans="1:11" s="131" customFormat="1" ht="41.25" customHeight="1" thickBot="1">
      <c r="A2756" s="68"/>
      <c r="B2756" s="77"/>
      <c r="C2756" s="76"/>
      <c r="D2756" s="69" t="e">
        <f>VLOOKUP($C2755:$C$4969,$C$27:$D$4969,2,0)</f>
        <v>#N/A</v>
      </c>
      <c r="E2756" s="79"/>
      <c r="F2756" s="70" t="e">
        <f>VLOOKUP($E2756:$E$4969,'PLANO DE APLICAÇÃO'!$A$4:$B$1013,2,0)</f>
        <v>#N/A</v>
      </c>
      <c r="G2756" s="71"/>
      <c r="H2756" s="130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73"/>
      <c r="J2756" s="74"/>
      <c r="K2756" s="78"/>
    </row>
    <row r="2757" spans="1:11" s="131" customFormat="1" ht="41.25" customHeight="1" thickBot="1">
      <c r="A2757" s="68"/>
      <c r="B2757" s="77"/>
      <c r="C2757" s="76"/>
      <c r="D2757" s="69" t="e">
        <f>VLOOKUP($C2756:$C$4969,$C$27:$D$4969,2,0)</f>
        <v>#N/A</v>
      </c>
      <c r="E2757" s="79"/>
      <c r="F2757" s="70" t="e">
        <f>VLOOKUP($E2757:$E$4969,'PLANO DE APLICAÇÃO'!$A$4:$B$1013,2,0)</f>
        <v>#N/A</v>
      </c>
      <c r="G2757" s="71"/>
      <c r="H2757" s="130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73"/>
      <c r="J2757" s="74"/>
      <c r="K2757" s="78"/>
    </row>
    <row r="2758" spans="1:11" s="131" customFormat="1" ht="41.25" customHeight="1" thickBot="1">
      <c r="A2758" s="68"/>
      <c r="B2758" s="77"/>
      <c r="C2758" s="76"/>
      <c r="D2758" s="69" t="e">
        <f>VLOOKUP($C2757:$C$4969,$C$27:$D$4969,2,0)</f>
        <v>#N/A</v>
      </c>
      <c r="E2758" s="79"/>
      <c r="F2758" s="70" t="e">
        <f>VLOOKUP($E2758:$E$4969,'PLANO DE APLICAÇÃO'!$A$4:$B$1013,2,0)</f>
        <v>#N/A</v>
      </c>
      <c r="G2758" s="71"/>
      <c r="H2758" s="130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73"/>
      <c r="J2758" s="74"/>
      <c r="K2758" s="78"/>
    </row>
    <row r="2759" spans="1:11" s="131" customFormat="1" ht="41.25" customHeight="1" thickBot="1">
      <c r="A2759" s="68"/>
      <c r="B2759" s="77"/>
      <c r="C2759" s="76"/>
      <c r="D2759" s="69" t="e">
        <f>VLOOKUP($C2758:$C$4969,$C$27:$D$4969,2,0)</f>
        <v>#N/A</v>
      </c>
      <c r="E2759" s="79"/>
      <c r="F2759" s="70" t="e">
        <f>VLOOKUP($E2759:$E$4969,'PLANO DE APLICAÇÃO'!$A$4:$B$1013,2,0)</f>
        <v>#N/A</v>
      </c>
      <c r="G2759" s="71"/>
      <c r="H2759" s="130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73"/>
      <c r="J2759" s="74"/>
      <c r="K2759" s="78"/>
    </row>
    <row r="2760" spans="1:11" s="131" customFormat="1" ht="41.25" customHeight="1" thickBot="1">
      <c r="A2760" s="68"/>
      <c r="B2760" s="77"/>
      <c r="C2760" s="76"/>
      <c r="D2760" s="69" t="e">
        <f>VLOOKUP($C2759:$C$4969,$C$27:$D$4969,2,0)</f>
        <v>#N/A</v>
      </c>
      <c r="E2760" s="79"/>
      <c r="F2760" s="70" t="e">
        <f>VLOOKUP($E2760:$E$4969,'PLANO DE APLICAÇÃO'!$A$4:$B$1013,2,0)</f>
        <v>#N/A</v>
      </c>
      <c r="G2760" s="71"/>
      <c r="H2760" s="130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73"/>
      <c r="J2760" s="74"/>
      <c r="K2760" s="78"/>
    </row>
    <row r="2761" spans="1:11" s="131" customFormat="1" ht="41.25" customHeight="1" thickBot="1">
      <c r="A2761" s="68"/>
      <c r="B2761" s="77"/>
      <c r="C2761" s="76"/>
      <c r="D2761" s="69" t="e">
        <f>VLOOKUP($C2760:$C$4969,$C$27:$D$4969,2,0)</f>
        <v>#N/A</v>
      </c>
      <c r="E2761" s="79"/>
      <c r="F2761" s="70" t="e">
        <f>VLOOKUP($E2761:$E$4969,'PLANO DE APLICAÇÃO'!$A$4:$B$1013,2,0)</f>
        <v>#N/A</v>
      </c>
      <c r="G2761" s="71"/>
      <c r="H2761" s="130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73"/>
      <c r="J2761" s="74"/>
      <c r="K2761" s="78"/>
    </row>
    <row r="2762" spans="1:11" s="131" customFormat="1" ht="41.25" customHeight="1" thickBot="1">
      <c r="A2762" s="68"/>
      <c r="B2762" s="77"/>
      <c r="C2762" s="76"/>
      <c r="D2762" s="69" t="e">
        <f>VLOOKUP($C2761:$C$4969,$C$27:$D$4969,2,0)</f>
        <v>#N/A</v>
      </c>
      <c r="E2762" s="79"/>
      <c r="F2762" s="70" t="e">
        <f>VLOOKUP($E2762:$E$4969,'PLANO DE APLICAÇÃO'!$A$4:$B$1013,2,0)</f>
        <v>#N/A</v>
      </c>
      <c r="G2762" s="71"/>
      <c r="H2762" s="130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73"/>
      <c r="J2762" s="74"/>
      <c r="K2762" s="78"/>
    </row>
    <row r="2763" spans="1:11" s="131" customFormat="1" ht="41.25" customHeight="1" thickBot="1">
      <c r="A2763" s="68"/>
      <c r="B2763" s="77"/>
      <c r="C2763" s="76"/>
      <c r="D2763" s="69" t="e">
        <f>VLOOKUP($C2762:$C$4969,$C$27:$D$4969,2,0)</f>
        <v>#N/A</v>
      </c>
      <c r="E2763" s="79"/>
      <c r="F2763" s="70" t="e">
        <f>VLOOKUP($E2763:$E$4969,'PLANO DE APLICAÇÃO'!$A$4:$B$1013,2,0)</f>
        <v>#N/A</v>
      </c>
      <c r="G2763" s="71"/>
      <c r="H2763" s="130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73"/>
      <c r="J2763" s="74"/>
      <c r="K2763" s="78"/>
    </row>
    <row r="2764" spans="1:11" s="131" customFormat="1" ht="41.25" customHeight="1" thickBot="1">
      <c r="A2764" s="68"/>
      <c r="B2764" s="77"/>
      <c r="C2764" s="76"/>
      <c r="D2764" s="69" t="e">
        <f>VLOOKUP($C2763:$C$4969,$C$27:$D$4969,2,0)</f>
        <v>#N/A</v>
      </c>
      <c r="E2764" s="79"/>
      <c r="F2764" s="70" t="e">
        <f>VLOOKUP($E2764:$E$4969,'PLANO DE APLICAÇÃO'!$A$4:$B$1013,2,0)</f>
        <v>#N/A</v>
      </c>
      <c r="G2764" s="71"/>
      <c r="H2764" s="130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73"/>
      <c r="J2764" s="74"/>
      <c r="K2764" s="78"/>
    </row>
    <row r="2765" spans="1:11" s="131" customFormat="1" ht="41.25" customHeight="1" thickBot="1">
      <c r="A2765" s="68"/>
      <c r="B2765" s="77"/>
      <c r="C2765" s="76"/>
      <c r="D2765" s="69" t="e">
        <f>VLOOKUP($C2764:$C$4969,$C$27:$D$4969,2,0)</f>
        <v>#N/A</v>
      </c>
      <c r="E2765" s="79"/>
      <c r="F2765" s="70" t="e">
        <f>VLOOKUP($E2765:$E$4969,'PLANO DE APLICAÇÃO'!$A$4:$B$1013,2,0)</f>
        <v>#N/A</v>
      </c>
      <c r="G2765" s="71"/>
      <c r="H2765" s="130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73"/>
      <c r="J2765" s="74"/>
      <c r="K2765" s="78"/>
    </row>
    <row r="2766" spans="1:11" s="131" customFormat="1" ht="41.25" customHeight="1" thickBot="1">
      <c r="A2766" s="68"/>
      <c r="B2766" s="77"/>
      <c r="C2766" s="76"/>
      <c r="D2766" s="69" t="e">
        <f>VLOOKUP($C2765:$C$4969,$C$27:$D$4969,2,0)</f>
        <v>#N/A</v>
      </c>
      <c r="E2766" s="79"/>
      <c r="F2766" s="70" t="e">
        <f>VLOOKUP($E2766:$E$4969,'PLANO DE APLICAÇÃO'!$A$4:$B$1013,2,0)</f>
        <v>#N/A</v>
      </c>
      <c r="G2766" s="71"/>
      <c r="H2766" s="130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73"/>
      <c r="J2766" s="74"/>
      <c r="K2766" s="78"/>
    </row>
    <row r="2767" spans="1:11" s="131" customFormat="1" ht="41.25" customHeight="1" thickBot="1">
      <c r="A2767" s="68"/>
      <c r="B2767" s="77"/>
      <c r="C2767" s="76"/>
      <c r="D2767" s="69" t="e">
        <f>VLOOKUP($C2766:$C$4969,$C$27:$D$4969,2,0)</f>
        <v>#N/A</v>
      </c>
      <c r="E2767" s="79"/>
      <c r="F2767" s="70" t="e">
        <f>VLOOKUP($E2767:$E$4969,'PLANO DE APLICAÇÃO'!$A$4:$B$1013,2,0)</f>
        <v>#N/A</v>
      </c>
      <c r="G2767" s="71"/>
      <c r="H2767" s="130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73"/>
      <c r="J2767" s="74"/>
      <c r="K2767" s="78"/>
    </row>
    <row r="2768" spans="1:11" s="131" customFormat="1" ht="41.25" customHeight="1" thickBot="1">
      <c r="A2768" s="68"/>
      <c r="B2768" s="77"/>
      <c r="C2768" s="76"/>
      <c r="D2768" s="69" t="e">
        <f>VLOOKUP($C2767:$C$4969,$C$27:$D$4969,2,0)</f>
        <v>#N/A</v>
      </c>
      <c r="E2768" s="79"/>
      <c r="F2768" s="70" t="e">
        <f>VLOOKUP($E2768:$E$4969,'PLANO DE APLICAÇÃO'!$A$4:$B$1013,2,0)</f>
        <v>#N/A</v>
      </c>
      <c r="G2768" s="71"/>
      <c r="H2768" s="130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73"/>
      <c r="J2768" s="74"/>
      <c r="K2768" s="78"/>
    </row>
    <row r="2769" spans="1:11" s="131" customFormat="1" ht="41.25" customHeight="1" thickBot="1">
      <c r="A2769" s="68"/>
      <c r="B2769" s="77"/>
      <c r="C2769" s="76"/>
      <c r="D2769" s="69" t="e">
        <f>VLOOKUP($C2768:$C$4969,$C$27:$D$4969,2,0)</f>
        <v>#N/A</v>
      </c>
      <c r="E2769" s="79"/>
      <c r="F2769" s="70" t="e">
        <f>VLOOKUP($E2769:$E$4969,'PLANO DE APLICAÇÃO'!$A$4:$B$1013,2,0)</f>
        <v>#N/A</v>
      </c>
      <c r="G2769" s="71"/>
      <c r="H2769" s="130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73"/>
      <c r="J2769" s="74"/>
      <c r="K2769" s="78"/>
    </row>
    <row r="2770" spans="1:11" s="131" customFormat="1" ht="41.25" customHeight="1" thickBot="1">
      <c r="A2770" s="68"/>
      <c r="B2770" s="77"/>
      <c r="C2770" s="76"/>
      <c r="D2770" s="69" t="e">
        <f>VLOOKUP($C2769:$C$4969,$C$27:$D$4969,2,0)</f>
        <v>#N/A</v>
      </c>
      <c r="E2770" s="79"/>
      <c r="F2770" s="70" t="e">
        <f>VLOOKUP($E2770:$E$4969,'PLANO DE APLICAÇÃO'!$A$4:$B$1013,2,0)</f>
        <v>#N/A</v>
      </c>
      <c r="G2770" s="71"/>
      <c r="H2770" s="130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73"/>
      <c r="J2770" s="74"/>
      <c r="K2770" s="78"/>
    </row>
    <row r="2771" spans="1:11" s="131" customFormat="1" ht="41.25" customHeight="1" thickBot="1">
      <c r="A2771" s="68"/>
      <c r="B2771" s="77"/>
      <c r="C2771" s="76"/>
      <c r="D2771" s="69" t="e">
        <f>VLOOKUP($C2770:$C$4969,$C$27:$D$4969,2,0)</f>
        <v>#N/A</v>
      </c>
      <c r="E2771" s="79"/>
      <c r="F2771" s="70" t="e">
        <f>VLOOKUP($E2771:$E$4969,'PLANO DE APLICAÇÃO'!$A$4:$B$1013,2,0)</f>
        <v>#N/A</v>
      </c>
      <c r="G2771" s="71"/>
      <c r="H2771" s="130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73"/>
      <c r="J2771" s="74"/>
      <c r="K2771" s="78"/>
    </row>
    <row r="2772" spans="1:11" s="131" customFormat="1" ht="41.25" customHeight="1" thickBot="1">
      <c r="A2772" s="68"/>
      <c r="B2772" s="77"/>
      <c r="C2772" s="76"/>
      <c r="D2772" s="69" t="e">
        <f>VLOOKUP($C2771:$C$4969,$C$27:$D$4969,2,0)</f>
        <v>#N/A</v>
      </c>
      <c r="E2772" s="79"/>
      <c r="F2772" s="70" t="e">
        <f>VLOOKUP($E2772:$E$4969,'PLANO DE APLICAÇÃO'!$A$4:$B$1013,2,0)</f>
        <v>#N/A</v>
      </c>
      <c r="G2772" s="71"/>
      <c r="H2772" s="130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73"/>
      <c r="J2772" s="74"/>
      <c r="K2772" s="78"/>
    </row>
    <row r="2773" spans="1:11" s="131" customFormat="1" ht="41.25" customHeight="1" thickBot="1">
      <c r="A2773" s="68"/>
      <c r="B2773" s="77"/>
      <c r="C2773" s="76"/>
      <c r="D2773" s="69" t="e">
        <f>VLOOKUP($C2772:$C$4969,$C$27:$D$4969,2,0)</f>
        <v>#N/A</v>
      </c>
      <c r="E2773" s="79"/>
      <c r="F2773" s="70" t="e">
        <f>VLOOKUP($E2773:$E$4969,'PLANO DE APLICAÇÃO'!$A$4:$B$1013,2,0)</f>
        <v>#N/A</v>
      </c>
      <c r="G2773" s="71"/>
      <c r="H2773" s="130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73"/>
      <c r="J2773" s="74"/>
      <c r="K2773" s="78"/>
    </row>
    <row r="2774" spans="1:11" s="131" customFormat="1" ht="41.25" customHeight="1" thickBot="1">
      <c r="A2774" s="68"/>
      <c r="B2774" s="77"/>
      <c r="C2774" s="76"/>
      <c r="D2774" s="69" t="e">
        <f>VLOOKUP($C2773:$C$4969,$C$27:$D$4969,2,0)</f>
        <v>#N/A</v>
      </c>
      <c r="E2774" s="79"/>
      <c r="F2774" s="70" t="e">
        <f>VLOOKUP($E2774:$E$4969,'PLANO DE APLICAÇÃO'!$A$4:$B$1013,2,0)</f>
        <v>#N/A</v>
      </c>
      <c r="G2774" s="71"/>
      <c r="H2774" s="130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73"/>
      <c r="J2774" s="74"/>
      <c r="K2774" s="78"/>
    </row>
    <row r="2775" spans="1:11" s="131" customFormat="1" ht="41.25" customHeight="1" thickBot="1">
      <c r="A2775" s="68"/>
      <c r="B2775" s="77"/>
      <c r="C2775" s="76"/>
      <c r="D2775" s="69" t="e">
        <f>VLOOKUP($C2774:$C$4969,$C$27:$D$4969,2,0)</f>
        <v>#N/A</v>
      </c>
      <c r="E2775" s="79"/>
      <c r="F2775" s="70" t="e">
        <f>VLOOKUP($E2775:$E$4969,'PLANO DE APLICAÇÃO'!$A$4:$B$1013,2,0)</f>
        <v>#N/A</v>
      </c>
      <c r="G2775" s="71"/>
      <c r="H2775" s="130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73"/>
      <c r="J2775" s="74"/>
      <c r="K2775" s="78"/>
    </row>
    <row r="2776" spans="1:11" s="131" customFormat="1" ht="41.25" customHeight="1" thickBot="1">
      <c r="A2776" s="68"/>
      <c r="B2776" s="77"/>
      <c r="C2776" s="76"/>
      <c r="D2776" s="69" t="e">
        <f>VLOOKUP($C2775:$C$4969,$C$27:$D$4969,2,0)</f>
        <v>#N/A</v>
      </c>
      <c r="E2776" s="79"/>
      <c r="F2776" s="70" t="e">
        <f>VLOOKUP($E2776:$E$4969,'PLANO DE APLICAÇÃO'!$A$4:$B$1013,2,0)</f>
        <v>#N/A</v>
      </c>
      <c r="G2776" s="71"/>
      <c r="H2776" s="130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73"/>
      <c r="J2776" s="74"/>
      <c r="K2776" s="78"/>
    </row>
    <row r="2777" spans="1:11" s="131" customFormat="1" ht="41.25" customHeight="1" thickBot="1">
      <c r="A2777" s="68"/>
      <c r="B2777" s="77"/>
      <c r="C2777" s="76"/>
      <c r="D2777" s="69" t="e">
        <f>VLOOKUP($C2776:$C$4969,$C$27:$D$4969,2,0)</f>
        <v>#N/A</v>
      </c>
      <c r="E2777" s="79"/>
      <c r="F2777" s="70" t="e">
        <f>VLOOKUP($E2777:$E$4969,'PLANO DE APLICAÇÃO'!$A$4:$B$1013,2,0)</f>
        <v>#N/A</v>
      </c>
      <c r="G2777" s="71"/>
      <c r="H2777" s="130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73"/>
      <c r="J2777" s="74"/>
      <c r="K2777" s="78"/>
    </row>
    <row r="2778" spans="1:11" s="131" customFormat="1" ht="41.25" customHeight="1" thickBot="1">
      <c r="A2778" s="68"/>
      <c r="B2778" s="77"/>
      <c r="C2778" s="76"/>
      <c r="D2778" s="69" t="e">
        <f>VLOOKUP($C2777:$C$4969,$C$27:$D$4969,2,0)</f>
        <v>#N/A</v>
      </c>
      <c r="E2778" s="79"/>
      <c r="F2778" s="70" t="e">
        <f>VLOOKUP($E2778:$E$4969,'PLANO DE APLICAÇÃO'!$A$4:$B$1013,2,0)</f>
        <v>#N/A</v>
      </c>
      <c r="G2778" s="71"/>
      <c r="H2778" s="130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73"/>
      <c r="J2778" s="74"/>
      <c r="K2778" s="78"/>
    </row>
    <row r="2779" spans="1:11" s="131" customFormat="1" ht="41.25" customHeight="1" thickBot="1">
      <c r="A2779" s="68"/>
      <c r="B2779" s="77"/>
      <c r="C2779" s="76"/>
      <c r="D2779" s="69" t="e">
        <f>VLOOKUP($C2778:$C$4969,$C$27:$D$4969,2,0)</f>
        <v>#N/A</v>
      </c>
      <c r="E2779" s="79"/>
      <c r="F2779" s="70" t="e">
        <f>VLOOKUP($E2779:$E$4969,'PLANO DE APLICAÇÃO'!$A$4:$B$1013,2,0)</f>
        <v>#N/A</v>
      </c>
      <c r="G2779" s="71"/>
      <c r="H2779" s="130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73"/>
      <c r="J2779" s="74"/>
      <c r="K2779" s="78"/>
    </row>
    <row r="2780" spans="1:11" s="131" customFormat="1" ht="41.25" customHeight="1" thickBot="1">
      <c r="A2780" s="68"/>
      <c r="B2780" s="77"/>
      <c r="C2780" s="76"/>
      <c r="D2780" s="69" t="e">
        <f>VLOOKUP($C2779:$C$4969,$C$27:$D$4969,2,0)</f>
        <v>#N/A</v>
      </c>
      <c r="E2780" s="79"/>
      <c r="F2780" s="70" t="e">
        <f>VLOOKUP($E2780:$E$4969,'PLANO DE APLICAÇÃO'!$A$4:$B$1013,2,0)</f>
        <v>#N/A</v>
      </c>
      <c r="G2780" s="71"/>
      <c r="H2780" s="130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73"/>
      <c r="J2780" s="74"/>
      <c r="K2780" s="78"/>
    </row>
    <row r="2781" spans="1:11" s="131" customFormat="1" ht="41.25" customHeight="1" thickBot="1">
      <c r="A2781" s="68"/>
      <c r="B2781" s="77"/>
      <c r="C2781" s="76"/>
      <c r="D2781" s="69" t="e">
        <f>VLOOKUP($C2780:$C$4969,$C$27:$D$4969,2,0)</f>
        <v>#N/A</v>
      </c>
      <c r="E2781" s="79"/>
      <c r="F2781" s="70" t="e">
        <f>VLOOKUP($E2781:$E$4969,'PLANO DE APLICAÇÃO'!$A$4:$B$1013,2,0)</f>
        <v>#N/A</v>
      </c>
      <c r="G2781" s="71"/>
      <c r="H2781" s="130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73"/>
      <c r="J2781" s="74"/>
      <c r="K2781" s="78"/>
    </row>
    <row r="2782" spans="1:11" s="131" customFormat="1" ht="41.25" customHeight="1" thickBot="1">
      <c r="A2782" s="68"/>
      <c r="B2782" s="77"/>
      <c r="C2782" s="76"/>
      <c r="D2782" s="69" t="e">
        <f>VLOOKUP($C2781:$C$4969,$C$27:$D$4969,2,0)</f>
        <v>#N/A</v>
      </c>
      <c r="E2782" s="79"/>
      <c r="F2782" s="70" t="e">
        <f>VLOOKUP($E2782:$E$4969,'PLANO DE APLICAÇÃO'!$A$4:$B$1013,2,0)</f>
        <v>#N/A</v>
      </c>
      <c r="G2782" s="71"/>
      <c r="H2782" s="130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73"/>
      <c r="J2782" s="74"/>
      <c r="K2782" s="78"/>
    </row>
    <row r="2783" spans="1:11" s="131" customFormat="1" ht="41.25" customHeight="1" thickBot="1">
      <c r="A2783" s="68"/>
      <c r="B2783" s="77"/>
      <c r="C2783" s="76"/>
      <c r="D2783" s="69" t="e">
        <f>VLOOKUP($C2782:$C$4969,$C$27:$D$4969,2,0)</f>
        <v>#N/A</v>
      </c>
      <c r="E2783" s="79"/>
      <c r="F2783" s="70" t="e">
        <f>VLOOKUP($E2783:$E$4969,'PLANO DE APLICAÇÃO'!$A$4:$B$1013,2,0)</f>
        <v>#N/A</v>
      </c>
      <c r="G2783" s="71"/>
      <c r="H2783" s="130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73"/>
      <c r="J2783" s="74"/>
      <c r="K2783" s="78"/>
    </row>
    <row r="2784" spans="1:11" s="131" customFormat="1" ht="41.25" customHeight="1" thickBot="1">
      <c r="A2784" s="68"/>
      <c r="B2784" s="77"/>
      <c r="C2784" s="76"/>
      <c r="D2784" s="69" t="e">
        <f>VLOOKUP($C2783:$C$4969,$C$27:$D$4969,2,0)</f>
        <v>#N/A</v>
      </c>
      <c r="E2784" s="79"/>
      <c r="F2784" s="70" t="e">
        <f>VLOOKUP($E2784:$E$4969,'PLANO DE APLICAÇÃO'!$A$4:$B$1013,2,0)</f>
        <v>#N/A</v>
      </c>
      <c r="G2784" s="71"/>
      <c r="H2784" s="130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73"/>
      <c r="J2784" s="74"/>
      <c r="K2784" s="78"/>
    </row>
    <row r="2785" spans="1:11" s="131" customFormat="1" ht="41.25" customHeight="1" thickBot="1">
      <c r="A2785" s="68"/>
      <c r="B2785" s="77"/>
      <c r="C2785" s="76"/>
      <c r="D2785" s="69" t="e">
        <f>VLOOKUP($C2784:$C$4969,$C$27:$D$4969,2,0)</f>
        <v>#N/A</v>
      </c>
      <c r="E2785" s="79"/>
      <c r="F2785" s="70" t="e">
        <f>VLOOKUP($E2785:$E$4969,'PLANO DE APLICAÇÃO'!$A$4:$B$1013,2,0)</f>
        <v>#N/A</v>
      </c>
      <c r="G2785" s="71"/>
      <c r="H2785" s="130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73"/>
      <c r="J2785" s="74"/>
      <c r="K2785" s="78"/>
    </row>
    <row r="2786" spans="1:11" s="131" customFormat="1" ht="41.25" customHeight="1" thickBot="1">
      <c r="A2786" s="68"/>
      <c r="B2786" s="77"/>
      <c r="C2786" s="76"/>
      <c r="D2786" s="69" t="e">
        <f>VLOOKUP($C2785:$C$4969,$C$27:$D$4969,2,0)</f>
        <v>#N/A</v>
      </c>
      <c r="E2786" s="79"/>
      <c r="F2786" s="70" t="e">
        <f>VLOOKUP($E2786:$E$4969,'PLANO DE APLICAÇÃO'!$A$4:$B$1013,2,0)</f>
        <v>#N/A</v>
      </c>
      <c r="G2786" s="71"/>
      <c r="H2786" s="130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73"/>
      <c r="J2786" s="74"/>
      <c r="K2786" s="78"/>
    </row>
    <row r="2787" spans="1:11" s="131" customFormat="1" ht="41.25" customHeight="1" thickBot="1">
      <c r="A2787" s="68"/>
      <c r="B2787" s="77"/>
      <c r="C2787" s="76"/>
      <c r="D2787" s="69" t="e">
        <f>VLOOKUP($C2786:$C$4969,$C$27:$D$4969,2,0)</f>
        <v>#N/A</v>
      </c>
      <c r="E2787" s="79"/>
      <c r="F2787" s="70" t="e">
        <f>VLOOKUP($E2787:$E$4969,'PLANO DE APLICAÇÃO'!$A$4:$B$1013,2,0)</f>
        <v>#N/A</v>
      </c>
      <c r="G2787" s="71"/>
      <c r="H2787" s="130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73"/>
      <c r="J2787" s="74"/>
      <c r="K2787" s="78"/>
    </row>
    <row r="2788" spans="1:11" s="131" customFormat="1" ht="41.25" customHeight="1" thickBot="1">
      <c r="A2788" s="68"/>
      <c r="B2788" s="77"/>
      <c r="C2788" s="76"/>
      <c r="D2788" s="69" t="e">
        <f>VLOOKUP($C2787:$C$4969,$C$27:$D$4969,2,0)</f>
        <v>#N/A</v>
      </c>
      <c r="E2788" s="79"/>
      <c r="F2788" s="70" t="e">
        <f>VLOOKUP($E2788:$E$4969,'PLANO DE APLICAÇÃO'!$A$4:$B$1013,2,0)</f>
        <v>#N/A</v>
      </c>
      <c r="G2788" s="71"/>
      <c r="H2788" s="130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73"/>
      <c r="J2788" s="74"/>
      <c r="K2788" s="78"/>
    </row>
    <row r="2789" spans="1:11" s="131" customFormat="1" ht="41.25" customHeight="1" thickBot="1">
      <c r="A2789" s="68"/>
      <c r="B2789" s="77"/>
      <c r="C2789" s="76"/>
      <c r="D2789" s="69" t="e">
        <f>VLOOKUP($C2788:$C$4969,$C$27:$D$4969,2,0)</f>
        <v>#N/A</v>
      </c>
      <c r="E2789" s="79"/>
      <c r="F2789" s="70" t="e">
        <f>VLOOKUP($E2789:$E$4969,'PLANO DE APLICAÇÃO'!$A$4:$B$1013,2,0)</f>
        <v>#N/A</v>
      </c>
      <c r="G2789" s="71"/>
      <c r="H2789" s="130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73"/>
      <c r="J2789" s="74"/>
      <c r="K2789" s="78"/>
    </row>
    <row r="2790" spans="1:11" s="131" customFormat="1" ht="41.25" customHeight="1" thickBot="1">
      <c r="A2790" s="68"/>
      <c r="B2790" s="77"/>
      <c r="C2790" s="76"/>
      <c r="D2790" s="69" t="e">
        <f>VLOOKUP($C2789:$C$4969,$C$27:$D$4969,2,0)</f>
        <v>#N/A</v>
      </c>
      <c r="E2790" s="79"/>
      <c r="F2790" s="70" t="e">
        <f>VLOOKUP($E2790:$E$4969,'PLANO DE APLICAÇÃO'!$A$4:$B$1013,2,0)</f>
        <v>#N/A</v>
      </c>
      <c r="G2790" s="71"/>
      <c r="H2790" s="130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73"/>
      <c r="J2790" s="74"/>
      <c r="K2790" s="78"/>
    </row>
    <row r="2791" spans="1:11" s="131" customFormat="1" ht="41.25" customHeight="1" thickBot="1">
      <c r="A2791" s="68"/>
      <c r="B2791" s="77"/>
      <c r="C2791" s="76"/>
      <c r="D2791" s="69" t="e">
        <f>VLOOKUP($C2790:$C$4969,$C$27:$D$4969,2,0)</f>
        <v>#N/A</v>
      </c>
      <c r="E2791" s="79"/>
      <c r="F2791" s="70" t="e">
        <f>VLOOKUP($E2791:$E$4969,'PLANO DE APLICAÇÃO'!$A$4:$B$1013,2,0)</f>
        <v>#N/A</v>
      </c>
      <c r="G2791" s="71"/>
      <c r="H2791" s="130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73"/>
      <c r="J2791" s="74"/>
      <c r="K2791" s="78"/>
    </row>
    <row r="2792" spans="1:11" s="131" customFormat="1" ht="41.25" customHeight="1" thickBot="1">
      <c r="A2792" s="68"/>
      <c r="B2792" s="77"/>
      <c r="C2792" s="76"/>
      <c r="D2792" s="69" t="e">
        <f>VLOOKUP($C2791:$C$4969,$C$27:$D$4969,2,0)</f>
        <v>#N/A</v>
      </c>
      <c r="E2792" s="79"/>
      <c r="F2792" s="70" t="e">
        <f>VLOOKUP($E2792:$E$4969,'PLANO DE APLICAÇÃO'!$A$4:$B$1013,2,0)</f>
        <v>#N/A</v>
      </c>
      <c r="G2792" s="71"/>
      <c r="H2792" s="130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73"/>
      <c r="J2792" s="74"/>
      <c r="K2792" s="78"/>
    </row>
    <row r="2793" spans="1:11" s="131" customFormat="1" ht="41.25" customHeight="1" thickBot="1">
      <c r="A2793" s="68"/>
      <c r="B2793" s="77"/>
      <c r="C2793" s="76"/>
      <c r="D2793" s="69" t="e">
        <f>VLOOKUP($C2792:$C$4969,$C$27:$D$4969,2,0)</f>
        <v>#N/A</v>
      </c>
      <c r="E2793" s="79"/>
      <c r="F2793" s="70" t="e">
        <f>VLOOKUP($E2793:$E$4969,'PLANO DE APLICAÇÃO'!$A$4:$B$1013,2,0)</f>
        <v>#N/A</v>
      </c>
      <c r="G2793" s="71"/>
      <c r="H2793" s="130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73"/>
      <c r="J2793" s="74"/>
      <c r="K2793" s="78"/>
    </row>
    <row r="2794" spans="1:11" s="131" customFormat="1" ht="41.25" customHeight="1" thickBot="1">
      <c r="A2794" s="68"/>
      <c r="B2794" s="77"/>
      <c r="C2794" s="76"/>
      <c r="D2794" s="69" t="e">
        <f>VLOOKUP($C2793:$C$4969,$C$27:$D$4969,2,0)</f>
        <v>#N/A</v>
      </c>
      <c r="E2794" s="79"/>
      <c r="F2794" s="70" t="e">
        <f>VLOOKUP($E2794:$E$4969,'PLANO DE APLICAÇÃO'!$A$4:$B$1013,2,0)</f>
        <v>#N/A</v>
      </c>
      <c r="G2794" s="71"/>
      <c r="H2794" s="130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73"/>
      <c r="J2794" s="74"/>
      <c r="K2794" s="78"/>
    </row>
    <row r="2795" spans="1:11" s="131" customFormat="1" ht="41.25" customHeight="1" thickBot="1">
      <c r="A2795" s="68"/>
      <c r="B2795" s="77"/>
      <c r="C2795" s="76"/>
      <c r="D2795" s="69" t="e">
        <f>VLOOKUP($C2794:$C$4969,$C$27:$D$4969,2,0)</f>
        <v>#N/A</v>
      </c>
      <c r="E2795" s="79"/>
      <c r="F2795" s="70" t="e">
        <f>VLOOKUP($E2795:$E$4969,'PLANO DE APLICAÇÃO'!$A$4:$B$1013,2,0)</f>
        <v>#N/A</v>
      </c>
      <c r="G2795" s="71"/>
      <c r="H2795" s="130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73"/>
      <c r="J2795" s="74"/>
      <c r="K2795" s="78"/>
    </row>
    <row r="2796" spans="1:11" s="131" customFormat="1" ht="41.25" customHeight="1" thickBot="1">
      <c r="A2796" s="68"/>
      <c r="B2796" s="77"/>
      <c r="C2796" s="76"/>
      <c r="D2796" s="69" t="e">
        <f>VLOOKUP($C2795:$C$4969,$C$27:$D$4969,2,0)</f>
        <v>#N/A</v>
      </c>
      <c r="E2796" s="79"/>
      <c r="F2796" s="70" t="e">
        <f>VLOOKUP($E2796:$E$4969,'PLANO DE APLICAÇÃO'!$A$4:$B$1013,2,0)</f>
        <v>#N/A</v>
      </c>
      <c r="G2796" s="71"/>
      <c r="H2796" s="130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73"/>
      <c r="J2796" s="74"/>
      <c r="K2796" s="78"/>
    </row>
    <row r="2797" spans="1:11" s="131" customFormat="1" ht="41.25" customHeight="1" thickBot="1">
      <c r="A2797" s="68"/>
      <c r="B2797" s="77"/>
      <c r="C2797" s="76"/>
      <c r="D2797" s="69" t="e">
        <f>VLOOKUP($C2796:$C$4969,$C$27:$D$4969,2,0)</f>
        <v>#N/A</v>
      </c>
      <c r="E2797" s="79"/>
      <c r="F2797" s="70" t="e">
        <f>VLOOKUP($E2797:$E$4969,'PLANO DE APLICAÇÃO'!$A$4:$B$1013,2,0)</f>
        <v>#N/A</v>
      </c>
      <c r="G2797" s="71"/>
      <c r="H2797" s="130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73"/>
      <c r="J2797" s="74"/>
      <c r="K2797" s="78"/>
    </row>
    <row r="2798" spans="1:11" s="131" customFormat="1" ht="41.25" customHeight="1" thickBot="1">
      <c r="A2798" s="68"/>
      <c r="B2798" s="77"/>
      <c r="C2798" s="76"/>
      <c r="D2798" s="69" t="e">
        <f>VLOOKUP($C2797:$C$4969,$C$27:$D$4969,2,0)</f>
        <v>#N/A</v>
      </c>
      <c r="E2798" s="79"/>
      <c r="F2798" s="70" t="e">
        <f>VLOOKUP($E2798:$E$4969,'PLANO DE APLICAÇÃO'!$A$4:$B$1013,2,0)</f>
        <v>#N/A</v>
      </c>
      <c r="G2798" s="71"/>
      <c r="H2798" s="130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73"/>
      <c r="J2798" s="74"/>
      <c r="K2798" s="78"/>
    </row>
    <row r="2799" spans="1:11" s="131" customFormat="1" ht="41.25" customHeight="1" thickBot="1">
      <c r="A2799" s="68"/>
      <c r="B2799" s="77"/>
      <c r="C2799" s="76"/>
      <c r="D2799" s="69" t="e">
        <f>VLOOKUP($C2798:$C$4969,$C$27:$D$4969,2,0)</f>
        <v>#N/A</v>
      </c>
      <c r="E2799" s="79"/>
      <c r="F2799" s="70" t="e">
        <f>VLOOKUP($E2799:$E$4969,'PLANO DE APLICAÇÃO'!$A$4:$B$1013,2,0)</f>
        <v>#N/A</v>
      </c>
      <c r="G2799" s="71"/>
      <c r="H2799" s="130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73"/>
      <c r="J2799" s="74"/>
      <c r="K2799" s="78"/>
    </row>
    <row r="2800" spans="1:11" s="131" customFormat="1" ht="41.25" customHeight="1" thickBot="1">
      <c r="A2800" s="68"/>
      <c r="B2800" s="77"/>
      <c r="C2800" s="76"/>
      <c r="D2800" s="69" t="e">
        <f>VLOOKUP($C2799:$C$4969,$C$27:$D$4969,2,0)</f>
        <v>#N/A</v>
      </c>
      <c r="E2800" s="79"/>
      <c r="F2800" s="70" t="e">
        <f>VLOOKUP($E2800:$E$4969,'PLANO DE APLICAÇÃO'!$A$4:$B$1013,2,0)</f>
        <v>#N/A</v>
      </c>
      <c r="G2800" s="71"/>
      <c r="H2800" s="130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73"/>
      <c r="J2800" s="74"/>
      <c r="K2800" s="78"/>
    </row>
    <row r="2801" spans="1:11" s="131" customFormat="1" ht="41.25" customHeight="1" thickBot="1">
      <c r="A2801" s="68"/>
      <c r="B2801" s="77"/>
      <c r="C2801" s="76"/>
      <c r="D2801" s="69" t="e">
        <f>VLOOKUP($C2800:$C$4969,$C$27:$D$4969,2,0)</f>
        <v>#N/A</v>
      </c>
      <c r="E2801" s="79"/>
      <c r="F2801" s="70" t="e">
        <f>VLOOKUP($E2801:$E$4969,'PLANO DE APLICAÇÃO'!$A$4:$B$1013,2,0)</f>
        <v>#N/A</v>
      </c>
      <c r="G2801" s="71"/>
      <c r="H2801" s="130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73"/>
      <c r="J2801" s="74"/>
      <c r="K2801" s="78"/>
    </row>
    <row r="2802" spans="1:11" s="131" customFormat="1" ht="41.25" customHeight="1" thickBot="1">
      <c r="A2802" s="68"/>
      <c r="B2802" s="77"/>
      <c r="C2802" s="76"/>
      <c r="D2802" s="69" t="e">
        <f>VLOOKUP($C2801:$C$4969,$C$27:$D$4969,2,0)</f>
        <v>#N/A</v>
      </c>
      <c r="E2802" s="79"/>
      <c r="F2802" s="70" t="e">
        <f>VLOOKUP($E2802:$E$4969,'PLANO DE APLICAÇÃO'!$A$4:$B$1013,2,0)</f>
        <v>#N/A</v>
      </c>
      <c r="G2802" s="71"/>
      <c r="H2802" s="130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73"/>
      <c r="J2802" s="74"/>
      <c r="K2802" s="78"/>
    </row>
    <row r="2803" spans="1:11" s="131" customFormat="1" ht="41.25" customHeight="1" thickBot="1">
      <c r="A2803" s="68"/>
      <c r="B2803" s="77"/>
      <c r="C2803" s="76"/>
      <c r="D2803" s="69" t="e">
        <f>VLOOKUP($C2802:$C$4969,$C$27:$D$4969,2,0)</f>
        <v>#N/A</v>
      </c>
      <c r="E2803" s="79"/>
      <c r="F2803" s="70" t="e">
        <f>VLOOKUP($E2803:$E$4969,'PLANO DE APLICAÇÃO'!$A$4:$B$1013,2,0)</f>
        <v>#N/A</v>
      </c>
      <c r="G2803" s="71"/>
      <c r="H2803" s="130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73"/>
      <c r="J2803" s="74"/>
      <c r="K2803" s="78"/>
    </row>
    <row r="2804" spans="1:11" s="131" customFormat="1" ht="41.25" customHeight="1" thickBot="1">
      <c r="A2804" s="68"/>
      <c r="B2804" s="77"/>
      <c r="C2804" s="76"/>
      <c r="D2804" s="69" t="e">
        <f>VLOOKUP($C2803:$C$4969,$C$27:$D$4969,2,0)</f>
        <v>#N/A</v>
      </c>
      <c r="E2804" s="79"/>
      <c r="F2804" s="70" t="e">
        <f>VLOOKUP($E2804:$E$4969,'PLANO DE APLICAÇÃO'!$A$4:$B$1013,2,0)</f>
        <v>#N/A</v>
      </c>
      <c r="G2804" s="71"/>
      <c r="H2804" s="130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73"/>
      <c r="J2804" s="74"/>
      <c r="K2804" s="78"/>
    </row>
    <row r="2805" spans="1:11" s="131" customFormat="1" ht="41.25" customHeight="1" thickBot="1">
      <c r="A2805" s="68"/>
      <c r="B2805" s="77"/>
      <c r="C2805" s="76"/>
      <c r="D2805" s="69" t="e">
        <f>VLOOKUP($C2804:$C$4969,$C$27:$D$4969,2,0)</f>
        <v>#N/A</v>
      </c>
      <c r="E2805" s="79"/>
      <c r="F2805" s="70" t="e">
        <f>VLOOKUP($E2805:$E$4969,'PLANO DE APLICAÇÃO'!$A$4:$B$1013,2,0)</f>
        <v>#N/A</v>
      </c>
      <c r="G2805" s="71"/>
      <c r="H2805" s="130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73"/>
      <c r="J2805" s="74"/>
      <c r="K2805" s="78"/>
    </row>
    <row r="2806" spans="1:11" s="131" customFormat="1" ht="41.25" customHeight="1" thickBot="1">
      <c r="A2806" s="68"/>
      <c r="B2806" s="77"/>
      <c r="C2806" s="76"/>
      <c r="D2806" s="69" t="e">
        <f>VLOOKUP($C2805:$C$4969,$C$27:$D$4969,2,0)</f>
        <v>#N/A</v>
      </c>
      <c r="E2806" s="79"/>
      <c r="F2806" s="70" t="e">
        <f>VLOOKUP($E2806:$E$4969,'PLANO DE APLICAÇÃO'!$A$4:$B$1013,2,0)</f>
        <v>#N/A</v>
      </c>
      <c r="G2806" s="71"/>
      <c r="H2806" s="130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73"/>
      <c r="J2806" s="74"/>
      <c r="K2806" s="78"/>
    </row>
    <row r="2807" spans="1:11" s="131" customFormat="1" ht="41.25" customHeight="1" thickBot="1">
      <c r="A2807" s="68"/>
      <c r="B2807" s="77"/>
      <c r="C2807" s="76"/>
      <c r="D2807" s="69" t="e">
        <f>VLOOKUP($C2806:$C$4969,$C$27:$D$4969,2,0)</f>
        <v>#N/A</v>
      </c>
      <c r="E2807" s="79"/>
      <c r="F2807" s="70" t="e">
        <f>VLOOKUP($E2807:$E$4969,'PLANO DE APLICAÇÃO'!$A$4:$B$1013,2,0)</f>
        <v>#N/A</v>
      </c>
      <c r="G2807" s="71"/>
      <c r="H2807" s="130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73"/>
      <c r="J2807" s="74"/>
      <c r="K2807" s="78"/>
    </row>
    <row r="2808" spans="1:11" s="131" customFormat="1" ht="41.25" customHeight="1" thickBot="1">
      <c r="A2808" s="68"/>
      <c r="B2808" s="77"/>
      <c r="C2808" s="76"/>
      <c r="D2808" s="69" t="e">
        <f>VLOOKUP($C2807:$C$4969,$C$27:$D$4969,2,0)</f>
        <v>#N/A</v>
      </c>
      <c r="E2808" s="79"/>
      <c r="F2808" s="70" t="e">
        <f>VLOOKUP($E2808:$E$4969,'PLANO DE APLICAÇÃO'!$A$4:$B$1013,2,0)</f>
        <v>#N/A</v>
      </c>
      <c r="G2808" s="71"/>
      <c r="H2808" s="130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73"/>
      <c r="J2808" s="74"/>
      <c r="K2808" s="78"/>
    </row>
    <row r="2809" spans="1:11" s="131" customFormat="1" ht="41.25" customHeight="1" thickBot="1">
      <c r="A2809" s="68"/>
      <c r="B2809" s="77"/>
      <c r="C2809" s="76"/>
      <c r="D2809" s="69" t="e">
        <f>VLOOKUP($C2808:$C$4969,$C$27:$D$4969,2,0)</f>
        <v>#N/A</v>
      </c>
      <c r="E2809" s="79"/>
      <c r="F2809" s="70" t="e">
        <f>VLOOKUP($E2809:$E$4969,'PLANO DE APLICAÇÃO'!$A$4:$B$1013,2,0)</f>
        <v>#N/A</v>
      </c>
      <c r="G2809" s="71"/>
      <c r="H2809" s="130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73"/>
      <c r="J2809" s="74"/>
      <c r="K2809" s="78"/>
    </row>
    <row r="2810" spans="1:11" s="131" customFormat="1" ht="41.25" customHeight="1" thickBot="1">
      <c r="A2810" s="68"/>
      <c r="B2810" s="77"/>
      <c r="C2810" s="76"/>
      <c r="D2810" s="69" t="e">
        <f>VLOOKUP($C2809:$C$4969,$C$27:$D$4969,2,0)</f>
        <v>#N/A</v>
      </c>
      <c r="E2810" s="79"/>
      <c r="F2810" s="70" t="e">
        <f>VLOOKUP($E2810:$E$4969,'PLANO DE APLICAÇÃO'!$A$4:$B$1013,2,0)</f>
        <v>#N/A</v>
      </c>
      <c r="G2810" s="71"/>
      <c r="H2810" s="130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73"/>
      <c r="J2810" s="74"/>
      <c r="K2810" s="78"/>
    </row>
    <row r="2811" spans="1:11" s="131" customFormat="1" ht="41.25" customHeight="1" thickBot="1">
      <c r="A2811" s="68"/>
      <c r="B2811" s="77"/>
      <c r="C2811" s="76"/>
      <c r="D2811" s="69" t="e">
        <f>VLOOKUP($C2810:$C$4969,$C$27:$D$4969,2,0)</f>
        <v>#N/A</v>
      </c>
      <c r="E2811" s="79"/>
      <c r="F2811" s="70" t="e">
        <f>VLOOKUP($E2811:$E$4969,'PLANO DE APLICAÇÃO'!$A$4:$B$1013,2,0)</f>
        <v>#N/A</v>
      </c>
      <c r="G2811" s="71"/>
      <c r="H2811" s="130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73"/>
      <c r="J2811" s="74"/>
      <c r="K2811" s="78"/>
    </row>
    <row r="2812" spans="1:11" s="131" customFormat="1" ht="41.25" customHeight="1" thickBot="1">
      <c r="A2812" s="68"/>
      <c r="B2812" s="77"/>
      <c r="C2812" s="76"/>
      <c r="D2812" s="69" t="e">
        <f>VLOOKUP($C2811:$C$4969,$C$27:$D$4969,2,0)</f>
        <v>#N/A</v>
      </c>
      <c r="E2812" s="79"/>
      <c r="F2812" s="70" t="e">
        <f>VLOOKUP($E2812:$E$4969,'PLANO DE APLICAÇÃO'!$A$4:$B$1013,2,0)</f>
        <v>#N/A</v>
      </c>
      <c r="G2812" s="71"/>
      <c r="H2812" s="130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73"/>
      <c r="J2812" s="74"/>
      <c r="K2812" s="78"/>
    </row>
    <row r="2813" spans="1:11" s="131" customFormat="1" ht="41.25" customHeight="1" thickBot="1">
      <c r="A2813" s="68"/>
      <c r="B2813" s="77"/>
      <c r="C2813" s="76"/>
      <c r="D2813" s="69" t="e">
        <f>VLOOKUP($C2812:$C$4969,$C$27:$D$4969,2,0)</f>
        <v>#N/A</v>
      </c>
      <c r="E2813" s="79"/>
      <c r="F2813" s="70" t="e">
        <f>VLOOKUP($E2813:$E$4969,'PLANO DE APLICAÇÃO'!$A$4:$B$1013,2,0)</f>
        <v>#N/A</v>
      </c>
      <c r="G2813" s="71"/>
      <c r="H2813" s="130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73"/>
      <c r="J2813" s="74"/>
      <c r="K2813" s="78"/>
    </row>
    <row r="2814" spans="1:11" s="131" customFormat="1" ht="41.25" customHeight="1" thickBot="1">
      <c r="A2814" s="68"/>
      <c r="B2814" s="77"/>
      <c r="C2814" s="76"/>
      <c r="D2814" s="69" t="e">
        <f>VLOOKUP($C2813:$C$4969,$C$27:$D$4969,2,0)</f>
        <v>#N/A</v>
      </c>
      <c r="E2814" s="79"/>
      <c r="F2814" s="70" t="e">
        <f>VLOOKUP($E2814:$E$4969,'PLANO DE APLICAÇÃO'!$A$4:$B$1013,2,0)</f>
        <v>#N/A</v>
      </c>
      <c r="G2814" s="71"/>
      <c r="H2814" s="130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73"/>
      <c r="J2814" s="74"/>
      <c r="K2814" s="78"/>
    </row>
    <row r="2815" spans="1:11" s="131" customFormat="1" ht="41.25" customHeight="1" thickBot="1">
      <c r="A2815" s="68"/>
      <c r="B2815" s="77"/>
      <c r="C2815" s="76"/>
      <c r="D2815" s="69" t="e">
        <f>VLOOKUP($C2814:$C$4969,$C$27:$D$4969,2,0)</f>
        <v>#N/A</v>
      </c>
      <c r="E2815" s="79"/>
      <c r="F2815" s="70" t="e">
        <f>VLOOKUP($E2815:$E$4969,'PLANO DE APLICAÇÃO'!$A$4:$B$1013,2,0)</f>
        <v>#N/A</v>
      </c>
      <c r="G2815" s="71"/>
      <c r="H2815" s="130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73"/>
      <c r="J2815" s="74"/>
      <c r="K2815" s="78"/>
    </row>
    <row r="2816" spans="1:11" s="131" customFormat="1" ht="41.25" customHeight="1" thickBot="1">
      <c r="A2816" s="68"/>
      <c r="B2816" s="77"/>
      <c r="C2816" s="76"/>
      <c r="D2816" s="69" t="e">
        <f>VLOOKUP($C2815:$C$4969,$C$27:$D$4969,2,0)</f>
        <v>#N/A</v>
      </c>
      <c r="E2816" s="79"/>
      <c r="F2816" s="70" t="e">
        <f>VLOOKUP($E2816:$E$4969,'PLANO DE APLICAÇÃO'!$A$4:$B$1013,2,0)</f>
        <v>#N/A</v>
      </c>
      <c r="G2816" s="71"/>
      <c r="H2816" s="130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73"/>
      <c r="J2816" s="74"/>
      <c r="K2816" s="78"/>
    </row>
    <row r="2817" spans="1:11" s="131" customFormat="1" ht="41.25" customHeight="1" thickBot="1">
      <c r="A2817" s="68"/>
      <c r="B2817" s="77"/>
      <c r="C2817" s="76"/>
      <c r="D2817" s="69" t="e">
        <f>VLOOKUP($C2816:$C$4969,$C$27:$D$4969,2,0)</f>
        <v>#N/A</v>
      </c>
      <c r="E2817" s="79"/>
      <c r="F2817" s="70" t="e">
        <f>VLOOKUP($E2817:$E$4969,'PLANO DE APLICAÇÃO'!$A$4:$B$1013,2,0)</f>
        <v>#N/A</v>
      </c>
      <c r="G2817" s="71"/>
      <c r="H2817" s="130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73"/>
      <c r="J2817" s="74"/>
      <c r="K2817" s="78"/>
    </row>
    <row r="2818" spans="1:11" s="131" customFormat="1" ht="41.25" customHeight="1" thickBot="1">
      <c r="A2818" s="68"/>
      <c r="B2818" s="77"/>
      <c r="C2818" s="76"/>
      <c r="D2818" s="69" t="e">
        <f>VLOOKUP($C2817:$C$4969,$C$27:$D$4969,2,0)</f>
        <v>#N/A</v>
      </c>
      <c r="E2818" s="79"/>
      <c r="F2818" s="70" t="e">
        <f>VLOOKUP($E2818:$E$4969,'PLANO DE APLICAÇÃO'!$A$4:$B$1013,2,0)</f>
        <v>#N/A</v>
      </c>
      <c r="G2818" s="71"/>
      <c r="H2818" s="130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73"/>
      <c r="J2818" s="74"/>
      <c r="K2818" s="78"/>
    </row>
    <row r="2819" spans="1:11" s="131" customFormat="1" ht="41.25" customHeight="1" thickBot="1">
      <c r="A2819" s="68"/>
      <c r="B2819" s="77"/>
      <c r="C2819" s="76"/>
      <c r="D2819" s="69" t="e">
        <f>VLOOKUP($C2818:$C$4969,$C$27:$D$4969,2,0)</f>
        <v>#N/A</v>
      </c>
      <c r="E2819" s="79"/>
      <c r="F2819" s="70" t="e">
        <f>VLOOKUP($E2819:$E$4969,'PLANO DE APLICAÇÃO'!$A$4:$B$1013,2,0)</f>
        <v>#N/A</v>
      </c>
      <c r="G2819" s="71"/>
      <c r="H2819" s="130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73"/>
      <c r="J2819" s="74"/>
      <c r="K2819" s="78"/>
    </row>
    <row r="2820" spans="1:11" s="131" customFormat="1" ht="41.25" customHeight="1" thickBot="1">
      <c r="A2820" s="68"/>
      <c r="B2820" s="77"/>
      <c r="C2820" s="76"/>
      <c r="D2820" s="69" t="e">
        <f>VLOOKUP($C2819:$C$4969,$C$27:$D$4969,2,0)</f>
        <v>#N/A</v>
      </c>
      <c r="E2820" s="79"/>
      <c r="F2820" s="70" t="e">
        <f>VLOOKUP($E2820:$E$4969,'PLANO DE APLICAÇÃO'!$A$4:$B$1013,2,0)</f>
        <v>#N/A</v>
      </c>
      <c r="G2820" s="71"/>
      <c r="H2820" s="130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73"/>
      <c r="J2820" s="74"/>
      <c r="K2820" s="78"/>
    </row>
    <row r="2821" spans="1:11" s="131" customFormat="1" ht="41.25" customHeight="1" thickBot="1">
      <c r="A2821" s="68"/>
      <c r="B2821" s="77"/>
      <c r="C2821" s="76"/>
      <c r="D2821" s="69" t="e">
        <f>VLOOKUP($C2820:$C$4969,$C$27:$D$4969,2,0)</f>
        <v>#N/A</v>
      </c>
      <c r="E2821" s="79"/>
      <c r="F2821" s="70" t="e">
        <f>VLOOKUP($E2821:$E$4969,'PLANO DE APLICAÇÃO'!$A$4:$B$1013,2,0)</f>
        <v>#N/A</v>
      </c>
      <c r="G2821" s="71"/>
      <c r="H2821" s="130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73"/>
      <c r="J2821" s="74"/>
      <c r="K2821" s="78"/>
    </row>
    <row r="2822" spans="1:11" s="131" customFormat="1" ht="41.25" customHeight="1" thickBot="1">
      <c r="A2822" s="68"/>
      <c r="B2822" s="77"/>
      <c r="C2822" s="76"/>
      <c r="D2822" s="69" t="e">
        <f>VLOOKUP($C2821:$C$4969,$C$27:$D$4969,2,0)</f>
        <v>#N/A</v>
      </c>
      <c r="E2822" s="79"/>
      <c r="F2822" s="70" t="e">
        <f>VLOOKUP($E2822:$E$4969,'PLANO DE APLICAÇÃO'!$A$4:$B$1013,2,0)</f>
        <v>#N/A</v>
      </c>
      <c r="G2822" s="71"/>
      <c r="H2822" s="130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73"/>
      <c r="J2822" s="74"/>
      <c r="K2822" s="78"/>
    </row>
    <row r="2823" spans="1:11" s="131" customFormat="1" ht="41.25" customHeight="1" thickBot="1">
      <c r="A2823" s="68"/>
      <c r="B2823" s="77"/>
      <c r="C2823" s="76"/>
      <c r="D2823" s="69" t="e">
        <f>VLOOKUP($C2822:$C$4969,$C$27:$D$4969,2,0)</f>
        <v>#N/A</v>
      </c>
      <c r="E2823" s="79"/>
      <c r="F2823" s="70" t="e">
        <f>VLOOKUP($E2823:$E$4969,'PLANO DE APLICAÇÃO'!$A$4:$B$1013,2,0)</f>
        <v>#N/A</v>
      </c>
      <c r="G2823" s="71"/>
      <c r="H2823" s="130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73"/>
      <c r="J2823" s="74"/>
      <c r="K2823" s="78"/>
    </row>
    <row r="2824" spans="1:11" s="131" customFormat="1" ht="41.25" customHeight="1" thickBot="1">
      <c r="A2824" s="68"/>
      <c r="B2824" s="77"/>
      <c r="C2824" s="76"/>
      <c r="D2824" s="69" t="e">
        <f>VLOOKUP($C2823:$C$4969,$C$27:$D$4969,2,0)</f>
        <v>#N/A</v>
      </c>
      <c r="E2824" s="79"/>
      <c r="F2824" s="70" t="e">
        <f>VLOOKUP($E2824:$E$4969,'PLANO DE APLICAÇÃO'!$A$4:$B$1013,2,0)</f>
        <v>#N/A</v>
      </c>
      <c r="G2824" s="71"/>
      <c r="H2824" s="130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73"/>
      <c r="J2824" s="74"/>
      <c r="K2824" s="78"/>
    </row>
    <row r="2825" spans="1:11" s="131" customFormat="1" ht="41.25" customHeight="1" thickBot="1">
      <c r="A2825" s="68"/>
      <c r="B2825" s="77"/>
      <c r="C2825" s="76"/>
      <c r="D2825" s="69" t="e">
        <f>VLOOKUP($C2824:$C$4969,$C$27:$D$4969,2,0)</f>
        <v>#N/A</v>
      </c>
      <c r="E2825" s="79"/>
      <c r="F2825" s="70" t="e">
        <f>VLOOKUP($E2825:$E$4969,'PLANO DE APLICAÇÃO'!$A$4:$B$1013,2,0)</f>
        <v>#N/A</v>
      </c>
      <c r="G2825" s="71"/>
      <c r="H2825" s="130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73"/>
      <c r="J2825" s="74"/>
      <c r="K2825" s="78"/>
    </row>
    <row r="2826" spans="1:11" s="131" customFormat="1" ht="41.25" customHeight="1" thickBot="1">
      <c r="A2826" s="68"/>
      <c r="B2826" s="77"/>
      <c r="C2826" s="76"/>
      <c r="D2826" s="69" t="e">
        <f>VLOOKUP($C2825:$C$4969,$C$27:$D$4969,2,0)</f>
        <v>#N/A</v>
      </c>
      <c r="E2826" s="79"/>
      <c r="F2826" s="70" t="e">
        <f>VLOOKUP($E2826:$E$4969,'PLANO DE APLICAÇÃO'!$A$4:$B$1013,2,0)</f>
        <v>#N/A</v>
      </c>
      <c r="G2826" s="71"/>
      <c r="H2826" s="130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73"/>
      <c r="J2826" s="74"/>
      <c r="K2826" s="78"/>
    </row>
    <row r="2827" spans="1:11" s="131" customFormat="1" ht="41.25" customHeight="1" thickBot="1">
      <c r="A2827" s="68"/>
      <c r="B2827" s="77"/>
      <c r="C2827" s="76"/>
      <c r="D2827" s="69" t="e">
        <f>VLOOKUP($C2826:$C$4969,$C$27:$D$4969,2,0)</f>
        <v>#N/A</v>
      </c>
      <c r="E2827" s="79"/>
      <c r="F2827" s="70" t="e">
        <f>VLOOKUP($E2827:$E$4969,'PLANO DE APLICAÇÃO'!$A$4:$B$1013,2,0)</f>
        <v>#N/A</v>
      </c>
      <c r="G2827" s="71"/>
      <c r="H2827" s="130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73"/>
      <c r="J2827" s="74"/>
      <c r="K2827" s="78"/>
    </row>
    <row r="2828" spans="1:11" s="131" customFormat="1" ht="41.25" customHeight="1" thickBot="1">
      <c r="A2828" s="68"/>
      <c r="B2828" s="77"/>
      <c r="C2828" s="76"/>
      <c r="D2828" s="69" t="e">
        <f>VLOOKUP($C2827:$C$4969,$C$27:$D$4969,2,0)</f>
        <v>#N/A</v>
      </c>
      <c r="E2828" s="79"/>
      <c r="F2828" s="70" t="e">
        <f>VLOOKUP($E2828:$E$4969,'PLANO DE APLICAÇÃO'!$A$4:$B$1013,2,0)</f>
        <v>#N/A</v>
      </c>
      <c r="G2828" s="71"/>
      <c r="H2828" s="130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73"/>
      <c r="J2828" s="74"/>
      <c r="K2828" s="78"/>
    </row>
    <row r="2829" spans="1:11" s="131" customFormat="1" ht="41.25" customHeight="1" thickBot="1">
      <c r="A2829" s="68"/>
      <c r="B2829" s="77"/>
      <c r="C2829" s="76"/>
      <c r="D2829" s="69" t="e">
        <f>VLOOKUP($C2828:$C$4969,$C$27:$D$4969,2,0)</f>
        <v>#N/A</v>
      </c>
      <c r="E2829" s="79"/>
      <c r="F2829" s="70" t="e">
        <f>VLOOKUP($E2829:$E$4969,'PLANO DE APLICAÇÃO'!$A$4:$B$1013,2,0)</f>
        <v>#N/A</v>
      </c>
      <c r="G2829" s="71"/>
      <c r="H2829" s="130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73"/>
      <c r="J2829" s="74"/>
      <c r="K2829" s="78"/>
    </row>
    <row r="2830" spans="1:11" s="131" customFormat="1" ht="41.25" customHeight="1" thickBot="1">
      <c r="A2830" s="68"/>
      <c r="B2830" s="77"/>
      <c r="C2830" s="76"/>
      <c r="D2830" s="69" t="e">
        <f>VLOOKUP($C2829:$C$4969,$C$27:$D$4969,2,0)</f>
        <v>#N/A</v>
      </c>
      <c r="E2830" s="79"/>
      <c r="F2830" s="70" t="e">
        <f>VLOOKUP($E2830:$E$4969,'PLANO DE APLICAÇÃO'!$A$4:$B$1013,2,0)</f>
        <v>#N/A</v>
      </c>
      <c r="G2830" s="71"/>
      <c r="H2830" s="130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73"/>
      <c r="J2830" s="74"/>
      <c r="K2830" s="78"/>
    </row>
    <row r="2831" spans="1:11" s="131" customFormat="1" ht="41.25" customHeight="1" thickBot="1">
      <c r="A2831" s="68"/>
      <c r="B2831" s="77"/>
      <c r="C2831" s="76"/>
      <c r="D2831" s="69" t="e">
        <f>VLOOKUP($C2830:$C$4969,$C$27:$D$4969,2,0)</f>
        <v>#N/A</v>
      </c>
      <c r="E2831" s="79"/>
      <c r="F2831" s="70" t="e">
        <f>VLOOKUP($E2831:$E$4969,'PLANO DE APLICAÇÃO'!$A$4:$B$1013,2,0)</f>
        <v>#N/A</v>
      </c>
      <c r="G2831" s="71"/>
      <c r="H2831" s="130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73"/>
      <c r="J2831" s="74"/>
      <c r="K2831" s="78"/>
    </row>
    <row r="2832" spans="1:11" s="131" customFormat="1" ht="41.25" customHeight="1" thickBot="1">
      <c r="A2832" s="68"/>
      <c r="B2832" s="77"/>
      <c r="C2832" s="76"/>
      <c r="D2832" s="69" t="e">
        <f>VLOOKUP($C2831:$C$4969,$C$27:$D$4969,2,0)</f>
        <v>#N/A</v>
      </c>
      <c r="E2832" s="79"/>
      <c r="F2832" s="70" t="e">
        <f>VLOOKUP($E2832:$E$4969,'PLANO DE APLICAÇÃO'!$A$4:$B$1013,2,0)</f>
        <v>#N/A</v>
      </c>
      <c r="G2832" s="71"/>
      <c r="H2832" s="130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73"/>
      <c r="J2832" s="74"/>
      <c r="K2832" s="78"/>
    </row>
    <row r="2833" spans="1:11" s="131" customFormat="1" ht="41.25" customHeight="1" thickBot="1">
      <c r="A2833" s="68"/>
      <c r="B2833" s="77"/>
      <c r="C2833" s="76"/>
      <c r="D2833" s="69" t="e">
        <f>VLOOKUP($C2832:$C$4969,$C$27:$D$4969,2,0)</f>
        <v>#N/A</v>
      </c>
      <c r="E2833" s="79"/>
      <c r="F2833" s="70" t="e">
        <f>VLOOKUP($E2833:$E$4969,'PLANO DE APLICAÇÃO'!$A$4:$B$1013,2,0)</f>
        <v>#N/A</v>
      </c>
      <c r="G2833" s="71"/>
      <c r="H2833" s="130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73"/>
      <c r="J2833" s="74"/>
      <c r="K2833" s="78"/>
    </row>
    <row r="2834" spans="1:11" s="131" customFormat="1" ht="41.25" customHeight="1" thickBot="1">
      <c r="A2834" s="68"/>
      <c r="B2834" s="77"/>
      <c r="C2834" s="76"/>
      <c r="D2834" s="69" t="e">
        <f>VLOOKUP($C2833:$C$4969,$C$27:$D$4969,2,0)</f>
        <v>#N/A</v>
      </c>
      <c r="E2834" s="79"/>
      <c r="F2834" s="70" t="e">
        <f>VLOOKUP($E2834:$E$4969,'PLANO DE APLICAÇÃO'!$A$4:$B$1013,2,0)</f>
        <v>#N/A</v>
      </c>
      <c r="G2834" s="71"/>
      <c r="H2834" s="130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73"/>
      <c r="J2834" s="74"/>
      <c r="K2834" s="78"/>
    </row>
    <row r="2835" spans="1:11" s="131" customFormat="1" ht="41.25" customHeight="1" thickBot="1">
      <c r="A2835" s="68"/>
      <c r="B2835" s="77"/>
      <c r="C2835" s="76"/>
      <c r="D2835" s="69" t="e">
        <f>VLOOKUP($C2834:$C$4969,$C$27:$D$4969,2,0)</f>
        <v>#N/A</v>
      </c>
      <c r="E2835" s="79"/>
      <c r="F2835" s="70" t="e">
        <f>VLOOKUP($E2835:$E$4969,'PLANO DE APLICAÇÃO'!$A$4:$B$1013,2,0)</f>
        <v>#N/A</v>
      </c>
      <c r="G2835" s="71"/>
      <c r="H2835" s="130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73"/>
      <c r="J2835" s="74"/>
      <c r="K2835" s="78"/>
    </row>
    <row r="2836" spans="1:11" s="131" customFormat="1" ht="41.25" customHeight="1" thickBot="1">
      <c r="A2836" s="68"/>
      <c r="B2836" s="77"/>
      <c r="C2836" s="76"/>
      <c r="D2836" s="69" t="e">
        <f>VLOOKUP($C2835:$C$4969,$C$27:$D$4969,2,0)</f>
        <v>#N/A</v>
      </c>
      <c r="E2836" s="79"/>
      <c r="F2836" s="70" t="e">
        <f>VLOOKUP($E2836:$E$4969,'PLANO DE APLICAÇÃO'!$A$4:$B$1013,2,0)</f>
        <v>#N/A</v>
      </c>
      <c r="G2836" s="71"/>
      <c r="H2836" s="130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73"/>
      <c r="J2836" s="74"/>
      <c r="K2836" s="78"/>
    </row>
    <row r="2837" spans="1:11" s="131" customFormat="1" ht="41.25" customHeight="1" thickBot="1">
      <c r="A2837" s="68"/>
      <c r="B2837" s="77"/>
      <c r="C2837" s="76"/>
      <c r="D2837" s="69" t="e">
        <f>VLOOKUP($C2836:$C$4969,$C$27:$D$4969,2,0)</f>
        <v>#N/A</v>
      </c>
      <c r="E2837" s="79"/>
      <c r="F2837" s="70" t="e">
        <f>VLOOKUP($E2837:$E$4969,'PLANO DE APLICAÇÃO'!$A$4:$B$1013,2,0)</f>
        <v>#N/A</v>
      </c>
      <c r="G2837" s="71"/>
      <c r="H2837" s="130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73"/>
      <c r="J2837" s="74"/>
      <c r="K2837" s="78"/>
    </row>
    <row r="2838" spans="1:11" s="131" customFormat="1" ht="41.25" customHeight="1" thickBot="1">
      <c r="A2838" s="68"/>
      <c r="B2838" s="77"/>
      <c r="C2838" s="76"/>
      <c r="D2838" s="69" t="e">
        <f>VLOOKUP($C2837:$C$4969,$C$27:$D$4969,2,0)</f>
        <v>#N/A</v>
      </c>
      <c r="E2838" s="79"/>
      <c r="F2838" s="70" t="e">
        <f>VLOOKUP($E2838:$E$4969,'PLANO DE APLICAÇÃO'!$A$4:$B$1013,2,0)</f>
        <v>#N/A</v>
      </c>
      <c r="G2838" s="71"/>
      <c r="H2838" s="130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73"/>
      <c r="J2838" s="74"/>
      <c r="K2838" s="78"/>
    </row>
    <row r="2839" spans="1:11" s="131" customFormat="1" ht="41.25" customHeight="1" thickBot="1">
      <c r="A2839" s="68"/>
      <c r="B2839" s="77"/>
      <c r="C2839" s="76"/>
      <c r="D2839" s="69" t="e">
        <f>VLOOKUP($C2838:$C$4969,$C$27:$D$4969,2,0)</f>
        <v>#N/A</v>
      </c>
      <c r="E2839" s="79"/>
      <c r="F2839" s="70" t="e">
        <f>VLOOKUP($E2839:$E$4969,'PLANO DE APLICAÇÃO'!$A$4:$B$1013,2,0)</f>
        <v>#N/A</v>
      </c>
      <c r="G2839" s="71"/>
      <c r="H2839" s="130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73"/>
      <c r="J2839" s="74"/>
      <c r="K2839" s="78"/>
    </row>
    <row r="2840" spans="1:11" s="131" customFormat="1" ht="41.25" customHeight="1" thickBot="1">
      <c r="A2840" s="68"/>
      <c r="B2840" s="77"/>
      <c r="C2840" s="76"/>
      <c r="D2840" s="69" t="e">
        <f>VLOOKUP($C2839:$C$4969,$C$27:$D$4969,2,0)</f>
        <v>#N/A</v>
      </c>
      <c r="E2840" s="79"/>
      <c r="F2840" s="70" t="e">
        <f>VLOOKUP($E2840:$E$4969,'PLANO DE APLICAÇÃO'!$A$4:$B$1013,2,0)</f>
        <v>#N/A</v>
      </c>
      <c r="G2840" s="71"/>
      <c r="H2840" s="130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73"/>
      <c r="J2840" s="74"/>
      <c r="K2840" s="78"/>
    </row>
    <row r="2841" spans="1:11" s="131" customFormat="1" ht="41.25" customHeight="1" thickBot="1">
      <c r="A2841" s="68"/>
      <c r="B2841" s="77"/>
      <c r="C2841" s="76"/>
      <c r="D2841" s="69" t="e">
        <f>VLOOKUP($C2840:$C$4969,$C$27:$D$4969,2,0)</f>
        <v>#N/A</v>
      </c>
      <c r="E2841" s="79"/>
      <c r="F2841" s="70" t="e">
        <f>VLOOKUP($E2841:$E$4969,'PLANO DE APLICAÇÃO'!$A$4:$B$1013,2,0)</f>
        <v>#N/A</v>
      </c>
      <c r="G2841" s="71"/>
      <c r="H2841" s="130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73"/>
      <c r="J2841" s="74"/>
      <c r="K2841" s="78"/>
    </row>
    <row r="2842" spans="1:11" s="131" customFormat="1" ht="41.25" customHeight="1" thickBot="1">
      <c r="A2842" s="68"/>
      <c r="B2842" s="77"/>
      <c r="C2842" s="76"/>
      <c r="D2842" s="69" t="e">
        <f>VLOOKUP($C2841:$C$4969,$C$27:$D$4969,2,0)</f>
        <v>#N/A</v>
      </c>
      <c r="E2842" s="79"/>
      <c r="F2842" s="70" t="e">
        <f>VLOOKUP($E2842:$E$4969,'PLANO DE APLICAÇÃO'!$A$4:$B$1013,2,0)</f>
        <v>#N/A</v>
      </c>
      <c r="G2842" s="71"/>
      <c r="H2842" s="130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73"/>
      <c r="J2842" s="74"/>
      <c r="K2842" s="78"/>
    </row>
    <row r="2843" spans="1:11" s="131" customFormat="1" ht="41.25" customHeight="1" thickBot="1">
      <c r="A2843" s="68"/>
      <c r="B2843" s="77"/>
      <c r="C2843" s="76"/>
      <c r="D2843" s="69" t="e">
        <f>VLOOKUP($C2842:$C$4969,$C$27:$D$4969,2,0)</f>
        <v>#N/A</v>
      </c>
      <c r="E2843" s="79"/>
      <c r="F2843" s="70" t="e">
        <f>VLOOKUP($E2843:$E$4969,'PLANO DE APLICAÇÃO'!$A$4:$B$1013,2,0)</f>
        <v>#N/A</v>
      </c>
      <c r="G2843" s="71"/>
      <c r="H2843" s="130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73"/>
      <c r="J2843" s="74"/>
      <c r="K2843" s="78"/>
    </row>
    <row r="2844" spans="1:11" s="131" customFormat="1" ht="41.25" customHeight="1" thickBot="1">
      <c r="A2844" s="68"/>
      <c r="B2844" s="77"/>
      <c r="C2844" s="76"/>
      <c r="D2844" s="69" t="e">
        <f>VLOOKUP($C2843:$C$4969,$C$27:$D$4969,2,0)</f>
        <v>#N/A</v>
      </c>
      <c r="E2844" s="79"/>
      <c r="F2844" s="70" t="e">
        <f>VLOOKUP($E2844:$E$4969,'PLANO DE APLICAÇÃO'!$A$4:$B$1013,2,0)</f>
        <v>#N/A</v>
      </c>
      <c r="G2844" s="71"/>
      <c r="H2844" s="130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73"/>
      <c r="J2844" s="74"/>
      <c r="K2844" s="78"/>
    </row>
    <row r="2845" spans="1:11" s="131" customFormat="1" ht="41.25" customHeight="1" thickBot="1">
      <c r="A2845" s="68"/>
      <c r="B2845" s="77"/>
      <c r="C2845" s="76"/>
      <c r="D2845" s="69" t="e">
        <f>VLOOKUP($C2844:$C$4969,$C$27:$D$4969,2,0)</f>
        <v>#N/A</v>
      </c>
      <c r="E2845" s="79"/>
      <c r="F2845" s="70" t="e">
        <f>VLOOKUP($E2845:$E$4969,'PLANO DE APLICAÇÃO'!$A$4:$B$1013,2,0)</f>
        <v>#N/A</v>
      </c>
      <c r="G2845" s="71"/>
      <c r="H2845" s="130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73"/>
      <c r="J2845" s="74"/>
      <c r="K2845" s="78"/>
    </row>
    <row r="2846" spans="1:11" s="131" customFormat="1" ht="41.25" customHeight="1" thickBot="1">
      <c r="A2846" s="68"/>
      <c r="B2846" s="77"/>
      <c r="C2846" s="76"/>
      <c r="D2846" s="69" t="e">
        <f>VLOOKUP($C2845:$C$4969,$C$27:$D$4969,2,0)</f>
        <v>#N/A</v>
      </c>
      <c r="E2846" s="79"/>
      <c r="F2846" s="70" t="e">
        <f>VLOOKUP($E2846:$E$4969,'PLANO DE APLICAÇÃO'!$A$4:$B$1013,2,0)</f>
        <v>#N/A</v>
      </c>
      <c r="G2846" s="71"/>
      <c r="H2846" s="130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73"/>
      <c r="J2846" s="74"/>
      <c r="K2846" s="78"/>
    </row>
    <row r="2847" spans="1:11" s="131" customFormat="1" ht="41.25" customHeight="1" thickBot="1">
      <c r="A2847" s="68"/>
      <c r="B2847" s="77"/>
      <c r="C2847" s="76"/>
      <c r="D2847" s="69" t="e">
        <f>VLOOKUP($C2846:$C$4969,$C$27:$D$4969,2,0)</f>
        <v>#N/A</v>
      </c>
      <c r="E2847" s="79"/>
      <c r="F2847" s="70" t="e">
        <f>VLOOKUP($E2847:$E$4969,'PLANO DE APLICAÇÃO'!$A$4:$B$1013,2,0)</f>
        <v>#N/A</v>
      </c>
      <c r="G2847" s="71"/>
      <c r="H2847" s="130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73"/>
      <c r="J2847" s="74"/>
      <c r="K2847" s="78"/>
    </row>
    <row r="2848" spans="1:11" s="131" customFormat="1" ht="41.25" customHeight="1" thickBot="1">
      <c r="A2848" s="68"/>
      <c r="B2848" s="77"/>
      <c r="C2848" s="76"/>
      <c r="D2848" s="69" t="e">
        <f>VLOOKUP($C2847:$C$4969,$C$27:$D$4969,2,0)</f>
        <v>#N/A</v>
      </c>
      <c r="E2848" s="79"/>
      <c r="F2848" s="70" t="e">
        <f>VLOOKUP($E2848:$E$4969,'PLANO DE APLICAÇÃO'!$A$4:$B$1013,2,0)</f>
        <v>#N/A</v>
      </c>
      <c r="G2848" s="71"/>
      <c r="H2848" s="130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73"/>
      <c r="J2848" s="74"/>
      <c r="K2848" s="78"/>
    </row>
    <row r="2849" spans="1:11" s="131" customFormat="1" ht="41.25" customHeight="1" thickBot="1">
      <c r="A2849" s="68"/>
      <c r="B2849" s="77"/>
      <c r="C2849" s="76"/>
      <c r="D2849" s="69" t="e">
        <f>VLOOKUP($C2848:$C$4969,$C$27:$D$4969,2,0)</f>
        <v>#N/A</v>
      </c>
      <c r="E2849" s="79"/>
      <c r="F2849" s="70" t="e">
        <f>VLOOKUP($E2849:$E$4969,'PLANO DE APLICAÇÃO'!$A$4:$B$1013,2,0)</f>
        <v>#N/A</v>
      </c>
      <c r="G2849" s="71"/>
      <c r="H2849" s="130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73"/>
      <c r="J2849" s="74"/>
      <c r="K2849" s="78"/>
    </row>
    <row r="2850" spans="1:11" s="131" customFormat="1" ht="41.25" customHeight="1" thickBot="1">
      <c r="A2850" s="68"/>
      <c r="B2850" s="77"/>
      <c r="C2850" s="76"/>
      <c r="D2850" s="69" t="e">
        <f>VLOOKUP($C2849:$C$4969,$C$27:$D$4969,2,0)</f>
        <v>#N/A</v>
      </c>
      <c r="E2850" s="79"/>
      <c r="F2850" s="70" t="e">
        <f>VLOOKUP($E2850:$E$4969,'PLANO DE APLICAÇÃO'!$A$4:$B$1013,2,0)</f>
        <v>#N/A</v>
      </c>
      <c r="G2850" s="71"/>
      <c r="H2850" s="130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73"/>
      <c r="J2850" s="74"/>
      <c r="K2850" s="78"/>
    </row>
    <row r="2851" spans="1:11" s="131" customFormat="1" ht="41.25" customHeight="1" thickBot="1">
      <c r="A2851" s="68"/>
      <c r="B2851" s="77"/>
      <c r="C2851" s="76"/>
      <c r="D2851" s="69" t="e">
        <f>VLOOKUP($C2850:$C$4969,$C$27:$D$4969,2,0)</f>
        <v>#N/A</v>
      </c>
      <c r="E2851" s="79"/>
      <c r="F2851" s="70" t="e">
        <f>VLOOKUP($E2851:$E$4969,'PLANO DE APLICAÇÃO'!$A$4:$B$1013,2,0)</f>
        <v>#N/A</v>
      </c>
      <c r="G2851" s="71"/>
      <c r="H2851" s="130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73"/>
      <c r="J2851" s="74"/>
      <c r="K2851" s="78"/>
    </row>
    <row r="2852" spans="1:11" s="131" customFormat="1" ht="41.25" customHeight="1" thickBot="1">
      <c r="A2852" s="68"/>
      <c r="B2852" s="77"/>
      <c r="C2852" s="76"/>
      <c r="D2852" s="69" t="e">
        <f>VLOOKUP($C2851:$C$4969,$C$27:$D$4969,2,0)</f>
        <v>#N/A</v>
      </c>
      <c r="E2852" s="79"/>
      <c r="F2852" s="70" t="e">
        <f>VLOOKUP($E2852:$E$4969,'PLANO DE APLICAÇÃO'!$A$4:$B$1013,2,0)</f>
        <v>#N/A</v>
      </c>
      <c r="G2852" s="71"/>
      <c r="H2852" s="130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73"/>
      <c r="J2852" s="74"/>
      <c r="K2852" s="78"/>
    </row>
    <row r="2853" spans="1:11" s="131" customFormat="1" ht="41.25" customHeight="1" thickBot="1">
      <c r="A2853" s="68"/>
      <c r="B2853" s="77"/>
      <c r="C2853" s="76"/>
      <c r="D2853" s="69" t="e">
        <f>VLOOKUP($C2852:$C$4969,$C$27:$D$4969,2,0)</f>
        <v>#N/A</v>
      </c>
      <c r="E2853" s="79"/>
      <c r="F2853" s="70" t="e">
        <f>VLOOKUP($E2853:$E$4969,'PLANO DE APLICAÇÃO'!$A$4:$B$1013,2,0)</f>
        <v>#N/A</v>
      </c>
      <c r="G2853" s="71"/>
      <c r="H2853" s="130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73"/>
      <c r="J2853" s="74"/>
      <c r="K2853" s="78"/>
    </row>
    <row r="2854" spans="1:11" s="131" customFormat="1" ht="41.25" customHeight="1" thickBot="1">
      <c r="A2854" s="68"/>
      <c r="B2854" s="77"/>
      <c r="C2854" s="76"/>
      <c r="D2854" s="69" t="e">
        <f>VLOOKUP($C2853:$C$4969,$C$27:$D$4969,2,0)</f>
        <v>#N/A</v>
      </c>
      <c r="E2854" s="79"/>
      <c r="F2854" s="70" t="e">
        <f>VLOOKUP($E2854:$E$4969,'PLANO DE APLICAÇÃO'!$A$4:$B$1013,2,0)</f>
        <v>#N/A</v>
      </c>
      <c r="G2854" s="71"/>
      <c r="H2854" s="130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73"/>
      <c r="J2854" s="74"/>
      <c r="K2854" s="78"/>
    </row>
    <row r="2855" spans="1:11" s="131" customFormat="1" ht="41.25" customHeight="1" thickBot="1">
      <c r="A2855" s="68"/>
      <c r="B2855" s="77"/>
      <c r="C2855" s="76"/>
      <c r="D2855" s="69" t="e">
        <f>VLOOKUP($C2854:$C$4969,$C$27:$D$4969,2,0)</f>
        <v>#N/A</v>
      </c>
      <c r="E2855" s="79"/>
      <c r="F2855" s="70" t="e">
        <f>VLOOKUP($E2855:$E$4969,'PLANO DE APLICAÇÃO'!$A$4:$B$1013,2,0)</f>
        <v>#N/A</v>
      </c>
      <c r="G2855" s="71"/>
      <c r="H2855" s="130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73"/>
      <c r="J2855" s="74"/>
      <c r="K2855" s="78"/>
    </row>
    <row r="2856" spans="1:11" s="131" customFormat="1" ht="41.25" customHeight="1" thickBot="1">
      <c r="A2856" s="68"/>
      <c r="B2856" s="77"/>
      <c r="C2856" s="76"/>
      <c r="D2856" s="69" t="e">
        <f>VLOOKUP($C2855:$C$4969,$C$27:$D$4969,2,0)</f>
        <v>#N/A</v>
      </c>
      <c r="E2856" s="79"/>
      <c r="F2856" s="70" t="e">
        <f>VLOOKUP($E2856:$E$4969,'PLANO DE APLICAÇÃO'!$A$4:$B$1013,2,0)</f>
        <v>#N/A</v>
      </c>
      <c r="G2856" s="71"/>
      <c r="H2856" s="130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73"/>
      <c r="J2856" s="74"/>
      <c r="K2856" s="78"/>
    </row>
    <row r="2857" spans="1:11" s="131" customFormat="1" ht="41.25" customHeight="1" thickBot="1">
      <c r="A2857" s="68"/>
      <c r="B2857" s="77"/>
      <c r="C2857" s="76"/>
      <c r="D2857" s="69" t="e">
        <f>VLOOKUP($C2856:$C$4969,$C$27:$D$4969,2,0)</f>
        <v>#N/A</v>
      </c>
      <c r="E2857" s="79"/>
      <c r="F2857" s="70" t="e">
        <f>VLOOKUP($E2857:$E$4969,'PLANO DE APLICAÇÃO'!$A$4:$B$1013,2,0)</f>
        <v>#N/A</v>
      </c>
      <c r="G2857" s="71"/>
      <c r="H2857" s="130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73"/>
      <c r="J2857" s="74"/>
      <c r="K2857" s="78"/>
    </row>
    <row r="2858" spans="1:11" s="131" customFormat="1" ht="41.25" customHeight="1" thickBot="1">
      <c r="A2858" s="68"/>
      <c r="B2858" s="77"/>
      <c r="C2858" s="76"/>
      <c r="D2858" s="69" t="e">
        <f>VLOOKUP($C2857:$C$4969,$C$27:$D$4969,2,0)</f>
        <v>#N/A</v>
      </c>
      <c r="E2858" s="79"/>
      <c r="F2858" s="70" t="e">
        <f>VLOOKUP($E2858:$E$4969,'PLANO DE APLICAÇÃO'!$A$4:$B$1013,2,0)</f>
        <v>#N/A</v>
      </c>
      <c r="G2858" s="71"/>
      <c r="H2858" s="130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73"/>
      <c r="J2858" s="74"/>
      <c r="K2858" s="78"/>
    </row>
    <row r="2859" spans="1:11" s="131" customFormat="1" ht="41.25" customHeight="1" thickBot="1">
      <c r="A2859" s="68"/>
      <c r="B2859" s="77"/>
      <c r="C2859" s="76"/>
      <c r="D2859" s="69" t="e">
        <f>VLOOKUP($C2858:$C$4969,$C$27:$D$4969,2,0)</f>
        <v>#N/A</v>
      </c>
      <c r="E2859" s="79"/>
      <c r="F2859" s="70" t="e">
        <f>VLOOKUP($E2859:$E$4969,'PLANO DE APLICAÇÃO'!$A$4:$B$1013,2,0)</f>
        <v>#N/A</v>
      </c>
      <c r="G2859" s="71"/>
      <c r="H2859" s="130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73"/>
      <c r="J2859" s="74"/>
      <c r="K2859" s="78"/>
    </row>
    <row r="2860" spans="1:11" s="131" customFormat="1" ht="41.25" customHeight="1" thickBot="1">
      <c r="A2860" s="68"/>
      <c r="B2860" s="77"/>
      <c r="C2860" s="76"/>
      <c r="D2860" s="69" t="e">
        <f>VLOOKUP($C2859:$C$4969,$C$27:$D$4969,2,0)</f>
        <v>#N/A</v>
      </c>
      <c r="E2860" s="79"/>
      <c r="F2860" s="70" t="e">
        <f>VLOOKUP($E2860:$E$4969,'PLANO DE APLICAÇÃO'!$A$4:$B$1013,2,0)</f>
        <v>#N/A</v>
      </c>
      <c r="G2860" s="71"/>
      <c r="H2860" s="130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73"/>
      <c r="J2860" s="74"/>
      <c r="K2860" s="78"/>
    </row>
    <row r="2861" spans="1:11" s="131" customFormat="1" ht="41.25" customHeight="1" thickBot="1">
      <c r="A2861" s="68"/>
      <c r="B2861" s="77"/>
      <c r="C2861" s="76"/>
      <c r="D2861" s="69" t="e">
        <f>VLOOKUP($C2860:$C$4969,$C$27:$D$4969,2,0)</f>
        <v>#N/A</v>
      </c>
      <c r="E2861" s="79"/>
      <c r="F2861" s="70" t="e">
        <f>VLOOKUP($E2861:$E$4969,'PLANO DE APLICAÇÃO'!$A$4:$B$1013,2,0)</f>
        <v>#N/A</v>
      </c>
      <c r="G2861" s="71"/>
      <c r="H2861" s="130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73"/>
      <c r="J2861" s="74"/>
      <c r="K2861" s="78"/>
    </row>
    <row r="2862" spans="1:11" s="131" customFormat="1" ht="41.25" customHeight="1" thickBot="1">
      <c r="A2862" s="68"/>
      <c r="B2862" s="77"/>
      <c r="C2862" s="76"/>
      <c r="D2862" s="69" t="e">
        <f>VLOOKUP($C2861:$C$4969,$C$27:$D$4969,2,0)</f>
        <v>#N/A</v>
      </c>
      <c r="E2862" s="79"/>
      <c r="F2862" s="70" t="e">
        <f>VLOOKUP($E2862:$E$4969,'PLANO DE APLICAÇÃO'!$A$4:$B$1013,2,0)</f>
        <v>#N/A</v>
      </c>
      <c r="G2862" s="71"/>
      <c r="H2862" s="130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73"/>
      <c r="J2862" s="74"/>
      <c r="K2862" s="78"/>
    </row>
    <row r="2863" spans="1:11" s="131" customFormat="1" ht="41.25" customHeight="1" thickBot="1">
      <c r="A2863" s="68"/>
      <c r="B2863" s="77"/>
      <c r="C2863" s="76"/>
      <c r="D2863" s="69" t="e">
        <f>VLOOKUP($C2862:$C$4969,$C$27:$D$4969,2,0)</f>
        <v>#N/A</v>
      </c>
      <c r="E2863" s="79"/>
      <c r="F2863" s="70" t="e">
        <f>VLOOKUP($E2863:$E$4969,'PLANO DE APLICAÇÃO'!$A$4:$B$1013,2,0)</f>
        <v>#N/A</v>
      </c>
      <c r="G2863" s="71"/>
      <c r="H2863" s="130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73"/>
      <c r="J2863" s="74"/>
      <c r="K2863" s="78"/>
    </row>
    <row r="2864" spans="1:11" s="131" customFormat="1" ht="41.25" customHeight="1" thickBot="1">
      <c r="A2864" s="68"/>
      <c r="B2864" s="77"/>
      <c r="C2864" s="76"/>
      <c r="D2864" s="69" t="e">
        <f>VLOOKUP($C2863:$C$4969,$C$27:$D$4969,2,0)</f>
        <v>#N/A</v>
      </c>
      <c r="E2864" s="79"/>
      <c r="F2864" s="70" t="e">
        <f>VLOOKUP($E2864:$E$4969,'PLANO DE APLICAÇÃO'!$A$4:$B$1013,2,0)</f>
        <v>#N/A</v>
      </c>
      <c r="G2864" s="71"/>
      <c r="H2864" s="130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73"/>
      <c r="J2864" s="74"/>
      <c r="K2864" s="78"/>
    </row>
    <row r="2865" spans="1:11" s="131" customFormat="1" ht="41.25" customHeight="1" thickBot="1">
      <c r="A2865" s="68"/>
      <c r="B2865" s="77"/>
      <c r="C2865" s="76"/>
      <c r="D2865" s="69" t="e">
        <f>VLOOKUP($C2864:$C$4969,$C$27:$D$4969,2,0)</f>
        <v>#N/A</v>
      </c>
      <c r="E2865" s="79"/>
      <c r="F2865" s="70" t="e">
        <f>VLOOKUP($E2865:$E$4969,'PLANO DE APLICAÇÃO'!$A$4:$B$1013,2,0)</f>
        <v>#N/A</v>
      </c>
      <c r="G2865" s="71"/>
      <c r="H2865" s="130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73"/>
      <c r="J2865" s="74"/>
      <c r="K2865" s="78"/>
    </row>
    <row r="2866" spans="1:11" s="131" customFormat="1" ht="41.25" customHeight="1" thickBot="1">
      <c r="A2866" s="68"/>
      <c r="B2866" s="77"/>
      <c r="C2866" s="76"/>
      <c r="D2866" s="69" t="e">
        <f>VLOOKUP($C2865:$C$4969,$C$27:$D$4969,2,0)</f>
        <v>#N/A</v>
      </c>
      <c r="E2866" s="79"/>
      <c r="F2866" s="70" t="e">
        <f>VLOOKUP($E2866:$E$4969,'PLANO DE APLICAÇÃO'!$A$4:$B$1013,2,0)</f>
        <v>#N/A</v>
      </c>
      <c r="G2866" s="71"/>
      <c r="H2866" s="130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73"/>
      <c r="J2866" s="74"/>
      <c r="K2866" s="78"/>
    </row>
    <row r="2867" spans="1:11" s="131" customFormat="1" ht="41.25" customHeight="1" thickBot="1">
      <c r="A2867" s="68"/>
      <c r="B2867" s="77"/>
      <c r="C2867" s="76"/>
      <c r="D2867" s="69" t="e">
        <f>VLOOKUP($C2866:$C$4969,$C$27:$D$4969,2,0)</f>
        <v>#N/A</v>
      </c>
      <c r="E2867" s="79"/>
      <c r="F2867" s="70" t="e">
        <f>VLOOKUP($E2867:$E$4969,'PLANO DE APLICAÇÃO'!$A$4:$B$1013,2,0)</f>
        <v>#N/A</v>
      </c>
      <c r="G2867" s="71"/>
      <c r="H2867" s="130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73"/>
      <c r="J2867" s="74"/>
      <c r="K2867" s="78"/>
    </row>
    <row r="2868" spans="1:11" s="131" customFormat="1" ht="41.25" customHeight="1" thickBot="1">
      <c r="A2868" s="68"/>
      <c r="B2868" s="77"/>
      <c r="C2868" s="76"/>
      <c r="D2868" s="69" t="e">
        <f>VLOOKUP($C2867:$C$4969,$C$27:$D$4969,2,0)</f>
        <v>#N/A</v>
      </c>
      <c r="E2868" s="79"/>
      <c r="F2868" s="70" t="e">
        <f>VLOOKUP($E2868:$E$4969,'PLANO DE APLICAÇÃO'!$A$4:$B$1013,2,0)</f>
        <v>#N/A</v>
      </c>
      <c r="G2868" s="71"/>
      <c r="H2868" s="130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73"/>
      <c r="J2868" s="74"/>
      <c r="K2868" s="78"/>
    </row>
    <row r="2869" spans="1:11" s="131" customFormat="1" ht="41.25" customHeight="1" thickBot="1">
      <c r="A2869" s="68"/>
      <c r="B2869" s="77"/>
      <c r="C2869" s="76"/>
      <c r="D2869" s="69" t="e">
        <f>VLOOKUP($C2868:$C$4969,$C$27:$D$4969,2,0)</f>
        <v>#N/A</v>
      </c>
      <c r="E2869" s="79"/>
      <c r="F2869" s="70" t="e">
        <f>VLOOKUP($E2869:$E$4969,'PLANO DE APLICAÇÃO'!$A$4:$B$1013,2,0)</f>
        <v>#N/A</v>
      </c>
      <c r="G2869" s="71"/>
      <c r="H2869" s="130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73"/>
      <c r="J2869" s="74"/>
      <c r="K2869" s="78"/>
    </row>
    <row r="2870" spans="1:11" s="131" customFormat="1" ht="41.25" customHeight="1" thickBot="1">
      <c r="A2870" s="68"/>
      <c r="B2870" s="77"/>
      <c r="C2870" s="76"/>
      <c r="D2870" s="69" t="e">
        <f>VLOOKUP($C2869:$C$4969,$C$27:$D$4969,2,0)</f>
        <v>#N/A</v>
      </c>
      <c r="E2870" s="79"/>
      <c r="F2870" s="70" t="e">
        <f>VLOOKUP($E2870:$E$4969,'PLANO DE APLICAÇÃO'!$A$4:$B$1013,2,0)</f>
        <v>#N/A</v>
      </c>
      <c r="G2870" s="71"/>
      <c r="H2870" s="130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73"/>
      <c r="J2870" s="74"/>
      <c r="K2870" s="78"/>
    </row>
    <row r="2871" spans="1:11" s="131" customFormat="1" ht="41.25" customHeight="1" thickBot="1">
      <c r="A2871" s="68"/>
      <c r="B2871" s="77"/>
      <c r="C2871" s="76"/>
      <c r="D2871" s="69" t="e">
        <f>VLOOKUP($C2870:$C$4969,$C$27:$D$4969,2,0)</f>
        <v>#N/A</v>
      </c>
      <c r="E2871" s="79"/>
      <c r="F2871" s="70" t="e">
        <f>VLOOKUP($E2871:$E$4969,'PLANO DE APLICAÇÃO'!$A$4:$B$1013,2,0)</f>
        <v>#N/A</v>
      </c>
      <c r="G2871" s="71"/>
      <c r="H2871" s="130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73"/>
      <c r="J2871" s="74"/>
      <c r="K2871" s="78"/>
    </row>
    <row r="2872" spans="1:11" s="131" customFormat="1" ht="41.25" customHeight="1" thickBot="1">
      <c r="A2872" s="68"/>
      <c r="B2872" s="77"/>
      <c r="C2872" s="76"/>
      <c r="D2872" s="69" t="e">
        <f>VLOOKUP($C2871:$C$4969,$C$27:$D$4969,2,0)</f>
        <v>#N/A</v>
      </c>
      <c r="E2872" s="79"/>
      <c r="F2872" s="70" t="e">
        <f>VLOOKUP($E2872:$E$4969,'PLANO DE APLICAÇÃO'!$A$4:$B$1013,2,0)</f>
        <v>#N/A</v>
      </c>
      <c r="G2872" s="71"/>
      <c r="H2872" s="130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73"/>
      <c r="J2872" s="74"/>
      <c r="K2872" s="78"/>
    </row>
    <row r="2873" spans="1:11" s="131" customFormat="1" ht="41.25" customHeight="1" thickBot="1">
      <c r="A2873" s="68"/>
      <c r="B2873" s="77"/>
      <c r="C2873" s="76"/>
      <c r="D2873" s="69" t="e">
        <f>VLOOKUP($C2872:$C$4969,$C$27:$D$4969,2,0)</f>
        <v>#N/A</v>
      </c>
      <c r="E2873" s="79"/>
      <c r="F2873" s="70" t="e">
        <f>VLOOKUP($E2873:$E$4969,'PLANO DE APLICAÇÃO'!$A$4:$B$1013,2,0)</f>
        <v>#N/A</v>
      </c>
      <c r="G2873" s="71"/>
      <c r="H2873" s="130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73"/>
      <c r="J2873" s="74"/>
      <c r="K2873" s="78"/>
    </row>
    <row r="2874" spans="1:11" s="131" customFormat="1" ht="41.25" customHeight="1" thickBot="1">
      <c r="A2874" s="68"/>
      <c r="B2874" s="77"/>
      <c r="C2874" s="76"/>
      <c r="D2874" s="69" t="e">
        <f>VLOOKUP($C2873:$C$4969,$C$27:$D$4969,2,0)</f>
        <v>#N/A</v>
      </c>
      <c r="E2874" s="79"/>
      <c r="F2874" s="70" t="e">
        <f>VLOOKUP($E2874:$E$4969,'PLANO DE APLICAÇÃO'!$A$4:$B$1013,2,0)</f>
        <v>#N/A</v>
      </c>
      <c r="G2874" s="71"/>
      <c r="H2874" s="130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73"/>
      <c r="J2874" s="74"/>
      <c r="K2874" s="78"/>
    </row>
    <row r="2875" spans="1:11" s="131" customFormat="1" ht="41.25" customHeight="1" thickBot="1">
      <c r="A2875" s="68"/>
      <c r="B2875" s="77"/>
      <c r="C2875" s="76"/>
      <c r="D2875" s="69" t="e">
        <f>VLOOKUP($C2874:$C$4969,$C$27:$D$4969,2,0)</f>
        <v>#N/A</v>
      </c>
      <c r="E2875" s="79"/>
      <c r="F2875" s="70" t="e">
        <f>VLOOKUP($E2875:$E$4969,'PLANO DE APLICAÇÃO'!$A$4:$B$1013,2,0)</f>
        <v>#N/A</v>
      </c>
      <c r="G2875" s="71"/>
      <c r="H2875" s="130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73"/>
      <c r="J2875" s="74"/>
      <c r="K2875" s="78"/>
    </row>
    <row r="2876" spans="1:11" s="131" customFormat="1" ht="41.25" customHeight="1" thickBot="1">
      <c r="A2876" s="68"/>
      <c r="B2876" s="77"/>
      <c r="C2876" s="76"/>
      <c r="D2876" s="69" t="e">
        <f>VLOOKUP($C2875:$C$4969,$C$27:$D$4969,2,0)</f>
        <v>#N/A</v>
      </c>
      <c r="E2876" s="79"/>
      <c r="F2876" s="70" t="e">
        <f>VLOOKUP($E2876:$E$4969,'PLANO DE APLICAÇÃO'!$A$4:$B$1013,2,0)</f>
        <v>#N/A</v>
      </c>
      <c r="G2876" s="71"/>
      <c r="H2876" s="130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73"/>
      <c r="J2876" s="74"/>
      <c r="K2876" s="78"/>
    </row>
    <row r="2877" spans="1:11" s="131" customFormat="1" ht="41.25" customHeight="1" thickBot="1">
      <c r="A2877" s="68"/>
      <c r="B2877" s="77"/>
      <c r="C2877" s="76"/>
      <c r="D2877" s="69" t="e">
        <f>VLOOKUP($C2876:$C$4969,$C$27:$D$4969,2,0)</f>
        <v>#N/A</v>
      </c>
      <c r="E2877" s="79"/>
      <c r="F2877" s="70" t="e">
        <f>VLOOKUP($E2877:$E$4969,'PLANO DE APLICAÇÃO'!$A$4:$B$1013,2,0)</f>
        <v>#N/A</v>
      </c>
      <c r="G2877" s="71"/>
      <c r="H2877" s="130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73"/>
      <c r="J2877" s="74"/>
      <c r="K2877" s="78"/>
    </row>
    <row r="2878" spans="1:11" s="131" customFormat="1" ht="41.25" customHeight="1" thickBot="1">
      <c r="A2878" s="68"/>
      <c r="B2878" s="77"/>
      <c r="C2878" s="76"/>
      <c r="D2878" s="69" t="e">
        <f>VLOOKUP($C2877:$C$4969,$C$27:$D$4969,2,0)</f>
        <v>#N/A</v>
      </c>
      <c r="E2878" s="79"/>
      <c r="F2878" s="70" t="e">
        <f>VLOOKUP($E2878:$E$4969,'PLANO DE APLICAÇÃO'!$A$4:$B$1013,2,0)</f>
        <v>#N/A</v>
      </c>
      <c r="G2878" s="71"/>
      <c r="H2878" s="130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73"/>
      <c r="J2878" s="74"/>
      <c r="K2878" s="78"/>
    </row>
    <row r="2879" spans="1:11" s="131" customFormat="1" ht="41.25" customHeight="1" thickBot="1">
      <c r="A2879" s="68"/>
      <c r="B2879" s="77"/>
      <c r="C2879" s="76"/>
      <c r="D2879" s="69" t="e">
        <f>VLOOKUP($C2878:$C$4969,$C$27:$D$4969,2,0)</f>
        <v>#N/A</v>
      </c>
      <c r="E2879" s="79"/>
      <c r="F2879" s="70" t="e">
        <f>VLOOKUP($E2879:$E$4969,'PLANO DE APLICAÇÃO'!$A$4:$B$1013,2,0)</f>
        <v>#N/A</v>
      </c>
      <c r="G2879" s="71"/>
      <c r="H2879" s="130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73"/>
      <c r="J2879" s="74"/>
      <c r="K2879" s="78"/>
    </row>
    <row r="2880" spans="1:11" s="131" customFormat="1" ht="41.25" customHeight="1" thickBot="1">
      <c r="A2880" s="68"/>
      <c r="B2880" s="77"/>
      <c r="C2880" s="76"/>
      <c r="D2880" s="69" t="e">
        <f>VLOOKUP($C2879:$C$4969,$C$27:$D$4969,2,0)</f>
        <v>#N/A</v>
      </c>
      <c r="E2880" s="79"/>
      <c r="F2880" s="70" t="e">
        <f>VLOOKUP($E2880:$E$4969,'PLANO DE APLICAÇÃO'!$A$4:$B$1013,2,0)</f>
        <v>#N/A</v>
      </c>
      <c r="G2880" s="71"/>
      <c r="H2880" s="130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73"/>
      <c r="J2880" s="74"/>
      <c r="K2880" s="78"/>
    </row>
    <row r="2881" spans="1:11" s="131" customFormat="1" ht="41.25" customHeight="1" thickBot="1">
      <c r="A2881" s="68"/>
      <c r="B2881" s="77"/>
      <c r="C2881" s="76"/>
      <c r="D2881" s="69" t="e">
        <f>VLOOKUP($C2880:$C$4969,$C$27:$D$4969,2,0)</f>
        <v>#N/A</v>
      </c>
      <c r="E2881" s="79"/>
      <c r="F2881" s="70" t="e">
        <f>VLOOKUP($E2881:$E$4969,'PLANO DE APLICAÇÃO'!$A$4:$B$1013,2,0)</f>
        <v>#N/A</v>
      </c>
      <c r="G2881" s="71"/>
      <c r="H2881" s="130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73"/>
      <c r="J2881" s="74"/>
      <c r="K2881" s="78"/>
    </row>
    <row r="2882" spans="1:11" s="131" customFormat="1" ht="41.25" customHeight="1" thickBot="1">
      <c r="A2882" s="68"/>
      <c r="B2882" s="77"/>
      <c r="C2882" s="76"/>
      <c r="D2882" s="69" t="e">
        <f>VLOOKUP($C2881:$C$4969,$C$27:$D$4969,2,0)</f>
        <v>#N/A</v>
      </c>
      <c r="E2882" s="79"/>
      <c r="F2882" s="70" t="e">
        <f>VLOOKUP($E2882:$E$4969,'PLANO DE APLICAÇÃO'!$A$4:$B$1013,2,0)</f>
        <v>#N/A</v>
      </c>
      <c r="G2882" s="71"/>
      <c r="H2882" s="130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73"/>
      <c r="J2882" s="74"/>
      <c r="K2882" s="78"/>
    </row>
    <row r="2883" spans="1:11" s="131" customFormat="1" ht="41.25" customHeight="1" thickBot="1">
      <c r="A2883" s="68"/>
      <c r="B2883" s="77"/>
      <c r="C2883" s="76"/>
      <c r="D2883" s="69" t="e">
        <f>VLOOKUP($C2882:$C$4969,$C$27:$D$4969,2,0)</f>
        <v>#N/A</v>
      </c>
      <c r="E2883" s="79"/>
      <c r="F2883" s="70" t="e">
        <f>VLOOKUP($E2883:$E$4969,'PLANO DE APLICAÇÃO'!$A$4:$B$1013,2,0)</f>
        <v>#N/A</v>
      </c>
      <c r="G2883" s="71"/>
      <c r="H2883" s="130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73"/>
      <c r="J2883" s="74"/>
      <c r="K2883" s="78"/>
    </row>
    <row r="2884" spans="1:11" s="131" customFormat="1" ht="41.25" customHeight="1" thickBot="1">
      <c r="A2884" s="68"/>
      <c r="B2884" s="77"/>
      <c r="C2884" s="76"/>
      <c r="D2884" s="69" t="e">
        <f>VLOOKUP($C2883:$C$4969,$C$27:$D$4969,2,0)</f>
        <v>#N/A</v>
      </c>
      <c r="E2884" s="79"/>
      <c r="F2884" s="70" t="e">
        <f>VLOOKUP($E2884:$E$4969,'PLANO DE APLICAÇÃO'!$A$4:$B$1013,2,0)</f>
        <v>#N/A</v>
      </c>
      <c r="G2884" s="71"/>
      <c r="H2884" s="130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73"/>
      <c r="J2884" s="74"/>
      <c r="K2884" s="78"/>
    </row>
    <row r="2885" spans="1:11" s="131" customFormat="1" ht="41.25" customHeight="1" thickBot="1">
      <c r="A2885" s="68"/>
      <c r="B2885" s="77"/>
      <c r="C2885" s="76"/>
      <c r="D2885" s="69" t="e">
        <f>VLOOKUP($C2884:$C$4969,$C$27:$D$4969,2,0)</f>
        <v>#N/A</v>
      </c>
      <c r="E2885" s="79"/>
      <c r="F2885" s="70" t="e">
        <f>VLOOKUP($E2885:$E$4969,'PLANO DE APLICAÇÃO'!$A$4:$B$1013,2,0)</f>
        <v>#N/A</v>
      </c>
      <c r="G2885" s="71"/>
      <c r="H2885" s="130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73"/>
      <c r="J2885" s="74"/>
      <c r="K2885" s="78"/>
    </row>
    <row r="2886" spans="1:11" s="131" customFormat="1" ht="41.25" customHeight="1" thickBot="1">
      <c r="A2886" s="68"/>
      <c r="B2886" s="77"/>
      <c r="C2886" s="76"/>
      <c r="D2886" s="69" t="e">
        <f>VLOOKUP($C2885:$C$4969,$C$27:$D$4969,2,0)</f>
        <v>#N/A</v>
      </c>
      <c r="E2886" s="79"/>
      <c r="F2886" s="70" t="e">
        <f>VLOOKUP($E2886:$E$4969,'PLANO DE APLICAÇÃO'!$A$4:$B$1013,2,0)</f>
        <v>#N/A</v>
      </c>
      <c r="G2886" s="71"/>
      <c r="H2886" s="130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73"/>
      <c r="J2886" s="74"/>
      <c r="K2886" s="78"/>
    </row>
    <row r="2887" spans="1:11" s="131" customFormat="1" ht="41.25" customHeight="1" thickBot="1">
      <c r="A2887" s="68"/>
      <c r="B2887" s="77"/>
      <c r="C2887" s="76"/>
      <c r="D2887" s="69" t="e">
        <f>VLOOKUP($C2886:$C$4969,$C$27:$D$4969,2,0)</f>
        <v>#N/A</v>
      </c>
      <c r="E2887" s="79"/>
      <c r="F2887" s="70" t="e">
        <f>VLOOKUP($E2887:$E$4969,'PLANO DE APLICAÇÃO'!$A$4:$B$1013,2,0)</f>
        <v>#N/A</v>
      </c>
      <c r="G2887" s="71"/>
      <c r="H2887" s="130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73"/>
      <c r="J2887" s="74"/>
      <c r="K2887" s="78"/>
    </row>
    <row r="2888" spans="1:11" s="131" customFormat="1" ht="41.25" customHeight="1" thickBot="1">
      <c r="A2888" s="68"/>
      <c r="B2888" s="77"/>
      <c r="C2888" s="76"/>
      <c r="D2888" s="69" t="e">
        <f>VLOOKUP($C2887:$C$4969,$C$27:$D$4969,2,0)</f>
        <v>#N/A</v>
      </c>
      <c r="E2888" s="79"/>
      <c r="F2888" s="70" t="e">
        <f>VLOOKUP($E2888:$E$4969,'PLANO DE APLICAÇÃO'!$A$4:$B$1013,2,0)</f>
        <v>#N/A</v>
      </c>
      <c r="G2888" s="71"/>
      <c r="H2888" s="130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73"/>
      <c r="J2888" s="74"/>
      <c r="K2888" s="78"/>
    </row>
    <row r="2889" spans="1:11" s="131" customFormat="1" ht="41.25" customHeight="1" thickBot="1">
      <c r="A2889" s="68"/>
      <c r="B2889" s="77"/>
      <c r="C2889" s="76"/>
      <c r="D2889" s="69" t="e">
        <f>VLOOKUP($C2888:$C$4969,$C$27:$D$4969,2,0)</f>
        <v>#N/A</v>
      </c>
      <c r="E2889" s="79"/>
      <c r="F2889" s="70" t="e">
        <f>VLOOKUP($E2889:$E$4969,'PLANO DE APLICAÇÃO'!$A$4:$B$1013,2,0)</f>
        <v>#N/A</v>
      </c>
      <c r="G2889" s="71"/>
      <c r="H2889" s="130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73"/>
      <c r="J2889" s="74"/>
      <c r="K2889" s="78"/>
    </row>
    <row r="2890" spans="1:11" s="131" customFormat="1" ht="41.25" customHeight="1" thickBot="1">
      <c r="A2890" s="68"/>
      <c r="B2890" s="77"/>
      <c r="C2890" s="76"/>
      <c r="D2890" s="69" t="e">
        <f>VLOOKUP($C2889:$C$4969,$C$27:$D$4969,2,0)</f>
        <v>#N/A</v>
      </c>
      <c r="E2890" s="79"/>
      <c r="F2890" s="70" t="e">
        <f>VLOOKUP($E2890:$E$4969,'PLANO DE APLICAÇÃO'!$A$4:$B$1013,2,0)</f>
        <v>#N/A</v>
      </c>
      <c r="G2890" s="71"/>
      <c r="H2890" s="130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73"/>
      <c r="J2890" s="74"/>
      <c r="K2890" s="78"/>
    </row>
    <row r="2891" spans="1:11" s="131" customFormat="1" ht="41.25" customHeight="1" thickBot="1">
      <c r="A2891" s="68"/>
      <c r="B2891" s="77"/>
      <c r="C2891" s="76"/>
      <c r="D2891" s="69" t="e">
        <f>VLOOKUP($C2890:$C$4969,$C$27:$D$4969,2,0)</f>
        <v>#N/A</v>
      </c>
      <c r="E2891" s="79"/>
      <c r="F2891" s="70" t="e">
        <f>VLOOKUP($E2891:$E$4969,'PLANO DE APLICAÇÃO'!$A$4:$B$1013,2,0)</f>
        <v>#N/A</v>
      </c>
      <c r="G2891" s="71"/>
      <c r="H2891" s="130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73"/>
      <c r="J2891" s="74"/>
      <c r="K2891" s="78"/>
    </row>
    <row r="2892" spans="1:11" s="131" customFormat="1" ht="41.25" customHeight="1" thickBot="1">
      <c r="A2892" s="68"/>
      <c r="B2892" s="77"/>
      <c r="C2892" s="76"/>
      <c r="D2892" s="69" t="e">
        <f>VLOOKUP($C2891:$C$4969,$C$27:$D$4969,2,0)</f>
        <v>#N/A</v>
      </c>
      <c r="E2892" s="79"/>
      <c r="F2892" s="70" t="e">
        <f>VLOOKUP($E2892:$E$4969,'PLANO DE APLICAÇÃO'!$A$4:$B$1013,2,0)</f>
        <v>#N/A</v>
      </c>
      <c r="G2892" s="71"/>
      <c r="H2892" s="130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73"/>
      <c r="J2892" s="74"/>
      <c r="K2892" s="78"/>
    </row>
    <row r="2893" spans="1:11" s="131" customFormat="1" ht="41.25" customHeight="1" thickBot="1">
      <c r="A2893" s="68"/>
      <c r="B2893" s="77"/>
      <c r="C2893" s="76"/>
      <c r="D2893" s="69" t="e">
        <f>VLOOKUP($C2892:$C$4969,$C$27:$D$4969,2,0)</f>
        <v>#N/A</v>
      </c>
      <c r="E2893" s="79"/>
      <c r="F2893" s="70" t="e">
        <f>VLOOKUP($E2893:$E$4969,'PLANO DE APLICAÇÃO'!$A$4:$B$1013,2,0)</f>
        <v>#N/A</v>
      </c>
      <c r="G2893" s="71"/>
      <c r="H2893" s="130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73"/>
      <c r="J2893" s="74"/>
      <c r="K2893" s="78"/>
    </row>
    <row r="2894" spans="1:11" s="131" customFormat="1" ht="41.25" customHeight="1" thickBot="1">
      <c r="A2894" s="68"/>
      <c r="B2894" s="77"/>
      <c r="C2894" s="76"/>
      <c r="D2894" s="69" t="e">
        <f>VLOOKUP($C2893:$C$4969,$C$27:$D$4969,2,0)</f>
        <v>#N/A</v>
      </c>
      <c r="E2894" s="79"/>
      <c r="F2894" s="70" t="e">
        <f>VLOOKUP($E2894:$E$4969,'PLANO DE APLICAÇÃO'!$A$4:$B$1013,2,0)</f>
        <v>#N/A</v>
      </c>
      <c r="G2894" s="71"/>
      <c r="H2894" s="130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73"/>
      <c r="J2894" s="74"/>
      <c r="K2894" s="78"/>
    </row>
    <row r="2895" spans="1:11" s="131" customFormat="1" ht="41.25" customHeight="1" thickBot="1">
      <c r="A2895" s="68"/>
      <c r="B2895" s="77"/>
      <c r="C2895" s="76"/>
      <c r="D2895" s="69" t="e">
        <f>VLOOKUP($C2894:$C$4969,$C$27:$D$4969,2,0)</f>
        <v>#N/A</v>
      </c>
      <c r="E2895" s="79"/>
      <c r="F2895" s="70" t="e">
        <f>VLOOKUP($E2895:$E$4969,'PLANO DE APLICAÇÃO'!$A$4:$B$1013,2,0)</f>
        <v>#N/A</v>
      </c>
      <c r="G2895" s="71"/>
      <c r="H2895" s="130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73"/>
      <c r="J2895" s="74"/>
      <c r="K2895" s="78"/>
    </row>
    <row r="2896" spans="1:11" s="131" customFormat="1" ht="41.25" customHeight="1" thickBot="1">
      <c r="A2896" s="68"/>
      <c r="B2896" s="77"/>
      <c r="C2896" s="76"/>
      <c r="D2896" s="69" t="e">
        <f>VLOOKUP($C2895:$C$4969,$C$27:$D$4969,2,0)</f>
        <v>#N/A</v>
      </c>
      <c r="E2896" s="79"/>
      <c r="F2896" s="70" t="e">
        <f>VLOOKUP($E2896:$E$4969,'PLANO DE APLICAÇÃO'!$A$4:$B$1013,2,0)</f>
        <v>#N/A</v>
      </c>
      <c r="G2896" s="71"/>
      <c r="H2896" s="130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73"/>
      <c r="J2896" s="74"/>
      <c r="K2896" s="78"/>
    </row>
    <row r="2897" spans="1:11" s="131" customFormat="1" ht="41.25" customHeight="1" thickBot="1">
      <c r="A2897" s="68"/>
      <c r="B2897" s="77"/>
      <c r="C2897" s="76"/>
      <c r="D2897" s="69" t="e">
        <f>VLOOKUP($C2896:$C$4969,$C$27:$D$4969,2,0)</f>
        <v>#N/A</v>
      </c>
      <c r="E2897" s="79"/>
      <c r="F2897" s="70" t="e">
        <f>VLOOKUP($E2897:$E$4969,'PLANO DE APLICAÇÃO'!$A$4:$B$1013,2,0)</f>
        <v>#N/A</v>
      </c>
      <c r="G2897" s="71"/>
      <c r="H2897" s="130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73"/>
      <c r="J2897" s="74"/>
      <c r="K2897" s="78"/>
    </row>
    <row r="2898" spans="1:11" s="131" customFormat="1" ht="41.25" customHeight="1" thickBot="1">
      <c r="A2898" s="68"/>
      <c r="B2898" s="77"/>
      <c r="C2898" s="76"/>
      <c r="D2898" s="69" t="e">
        <f>VLOOKUP($C2897:$C$4969,$C$27:$D$4969,2,0)</f>
        <v>#N/A</v>
      </c>
      <c r="E2898" s="79"/>
      <c r="F2898" s="70" t="e">
        <f>VLOOKUP($E2898:$E$4969,'PLANO DE APLICAÇÃO'!$A$4:$B$1013,2,0)</f>
        <v>#N/A</v>
      </c>
      <c r="G2898" s="71"/>
      <c r="H2898" s="130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73"/>
      <c r="J2898" s="74"/>
      <c r="K2898" s="78"/>
    </row>
    <row r="2899" spans="1:11" s="131" customFormat="1" ht="41.25" customHeight="1" thickBot="1">
      <c r="A2899" s="68"/>
      <c r="B2899" s="77"/>
      <c r="C2899" s="76"/>
      <c r="D2899" s="69" t="e">
        <f>VLOOKUP($C2898:$C$4969,$C$27:$D$4969,2,0)</f>
        <v>#N/A</v>
      </c>
      <c r="E2899" s="79"/>
      <c r="F2899" s="70" t="e">
        <f>VLOOKUP($E2899:$E$4969,'PLANO DE APLICAÇÃO'!$A$4:$B$1013,2,0)</f>
        <v>#N/A</v>
      </c>
      <c r="G2899" s="71"/>
      <c r="H2899" s="130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73"/>
      <c r="J2899" s="74"/>
      <c r="K2899" s="78"/>
    </row>
    <row r="2900" spans="1:11" s="131" customFormat="1" ht="41.25" customHeight="1" thickBot="1">
      <c r="A2900" s="68"/>
      <c r="B2900" s="77"/>
      <c r="C2900" s="76"/>
      <c r="D2900" s="69" t="e">
        <f>VLOOKUP($C2899:$C$4969,$C$27:$D$4969,2,0)</f>
        <v>#N/A</v>
      </c>
      <c r="E2900" s="79"/>
      <c r="F2900" s="70" t="e">
        <f>VLOOKUP($E2900:$E$4969,'PLANO DE APLICAÇÃO'!$A$4:$B$1013,2,0)</f>
        <v>#N/A</v>
      </c>
      <c r="G2900" s="71"/>
      <c r="H2900" s="130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73"/>
      <c r="J2900" s="74"/>
      <c r="K2900" s="78"/>
    </row>
    <row r="2901" spans="1:11" s="131" customFormat="1" ht="41.25" customHeight="1" thickBot="1">
      <c r="A2901" s="68"/>
      <c r="B2901" s="77"/>
      <c r="C2901" s="76"/>
      <c r="D2901" s="69" t="e">
        <f>VLOOKUP($C2900:$C$4969,$C$27:$D$4969,2,0)</f>
        <v>#N/A</v>
      </c>
      <c r="E2901" s="79"/>
      <c r="F2901" s="70" t="e">
        <f>VLOOKUP($E2901:$E$4969,'PLANO DE APLICAÇÃO'!$A$4:$B$1013,2,0)</f>
        <v>#N/A</v>
      </c>
      <c r="G2901" s="71"/>
      <c r="H2901" s="130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73"/>
      <c r="J2901" s="74"/>
      <c r="K2901" s="78"/>
    </row>
    <row r="2902" spans="1:11" s="131" customFormat="1" ht="41.25" customHeight="1" thickBot="1">
      <c r="A2902" s="68"/>
      <c r="B2902" s="77"/>
      <c r="C2902" s="76"/>
      <c r="D2902" s="69" t="e">
        <f>VLOOKUP($C2901:$C$4969,$C$27:$D$4969,2,0)</f>
        <v>#N/A</v>
      </c>
      <c r="E2902" s="79"/>
      <c r="F2902" s="70" t="e">
        <f>VLOOKUP($E2902:$E$4969,'PLANO DE APLICAÇÃO'!$A$4:$B$1013,2,0)</f>
        <v>#N/A</v>
      </c>
      <c r="G2902" s="71"/>
      <c r="H2902" s="130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73"/>
      <c r="J2902" s="74"/>
      <c r="K2902" s="78"/>
    </row>
    <row r="2903" spans="1:11" s="131" customFormat="1" ht="41.25" customHeight="1" thickBot="1">
      <c r="A2903" s="68"/>
      <c r="B2903" s="77"/>
      <c r="C2903" s="76"/>
      <c r="D2903" s="69" t="e">
        <f>VLOOKUP($C2902:$C$4969,$C$27:$D$4969,2,0)</f>
        <v>#N/A</v>
      </c>
      <c r="E2903" s="79"/>
      <c r="F2903" s="70" t="e">
        <f>VLOOKUP($E2903:$E$4969,'PLANO DE APLICAÇÃO'!$A$4:$B$1013,2,0)</f>
        <v>#N/A</v>
      </c>
      <c r="G2903" s="71"/>
      <c r="H2903" s="130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73"/>
      <c r="J2903" s="74"/>
      <c r="K2903" s="78"/>
    </row>
    <row r="2904" spans="1:11" s="131" customFormat="1" ht="41.25" customHeight="1" thickBot="1">
      <c r="A2904" s="68"/>
      <c r="B2904" s="77"/>
      <c r="C2904" s="76"/>
      <c r="D2904" s="69" t="e">
        <f>VLOOKUP($C2903:$C$4969,$C$27:$D$4969,2,0)</f>
        <v>#N/A</v>
      </c>
      <c r="E2904" s="79"/>
      <c r="F2904" s="70" t="e">
        <f>VLOOKUP($E2904:$E$4969,'PLANO DE APLICAÇÃO'!$A$4:$B$1013,2,0)</f>
        <v>#N/A</v>
      </c>
      <c r="G2904" s="71"/>
      <c r="H2904" s="130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73"/>
      <c r="J2904" s="74"/>
      <c r="K2904" s="78"/>
    </row>
    <row r="2905" spans="1:11" s="131" customFormat="1" ht="41.25" customHeight="1" thickBot="1">
      <c r="A2905" s="68"/>
      <c r="B2905" s="77"/>
      <c r="C2905" s="76"/>
      <c r="D2905" s="69" t="e">
        <f>VLOOKUP($C2904:$C$4969,$C$27:$D$4969,2,0)</f>
        <v>#N/A</v>
      </c>
      <c r="E2905" s="79"/>
      <c r="F2905" s="70" t="e">
        <f>VLOOKUP($E2905:$E$4969,'PLANO DE APLICAÇÃO'!$A$4:$B$1013,2,0)</f>
        <v>#N/A</v>
      </c>
      <c r="G2905" s="71"/>
      <c r="H2905" s="130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73"/>
      <c r="J2905" s="74"/>
      <c r="K2905" s="78"/>
    </row>
    <row r="2906" spans="1:11" s="131" customFormat="1" ht="41.25" customHeight="1" thickBot="1">
      <c r="A2906" s="68"/>
      <c r="B2906" s="77"/>
      <c r="C2906" s="76"/>
      <c r="D2906" s="69" t="e">
        <f>VLOOKUP($C2905:$C$4969,$C$27:$D$4969,2,0)</f>
        <v>#N/A</v>
      </c>
      <c r="E2906" s="79"/>
      <c r="F2906" s="70" t="e">
        <f>VLOOKUP($E2906:$E$4969,'PLANO DE APLICAÇÃO'!$A$4:$B$1013,2,0)</f>
        <v>#N/A</v>
      </c>
      <c r="G2906" s="71"/>
      <c r="H2906" s="130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73"/>
      <c r="J2906" s="74"/>
      <c r="K2906" s="78"/>
    </row>
    <row r="2907" spans="1:11" s="131" customFormat="1" ht="41.25" customHeight="1" thickBot="1">
      <c r="A2907" s="68"/>
      <c r="B2907" s="77"/>
      <c r="C2907" s="76"/>
      <c r="D2907" s="69" t="e">
        <f>VLOOKUP($C2906:$C$4969,$C$27:$D$4969,2,0)</f>
        <v>#N/A</v>
      </c>
      <c r="E2907" s="79"/>
      <c r="F2907" s="70" t="e">
        <f>VLOOKUP($E2907:$E$4969,'PLANO DE APLICAÇÃO'!$A$4:$B$1013,2,0)</f>
        <v>#N/A</v>
      </c>
      <c r="G2907" s="71"/>
      <c r="H2907" s="130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73"/>
      <c r="J2907" s="74"/>
      <c r="K2907" s="78"/>
    </row>
    <row r="2908" spans="1:11" s="131" customFormat="1" ht="41.25" customHeight="1" thickBot="1">
      <c r="A2908" s="68"/>
      <c r="B2908" s="77"/>
      <c r="C2908" s="76"/>
      <c r="D2908" s="69" t="e">
        <f>VLOOKUP($C2907:$C$4969,$C$27:$D$4969,2,0)</f>
        <v>#N/A</v>
      </c>
      <c r="E2908" s="79"/>
      <c r="F2908" s="70" t="e">
        <f>VLOOKUP($E2908:$E$4969,'PLANO DE APLICAÇÃO'!$A$4:$B$1013,2,0)</f>
        <v>#N/A</v>
      </c>
      <c r="G2908" s="71"/>
      <c r="H2908" s="130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73"/>
      <c r="J2908" s="74"/>
      <c r="K2908" s="78"/>
    </row>
    <row r="2909" spans="1:11" s="131" customFormat="1" ht="41.25" customHeight="1" thickBot="1">
      <c r="A2909" s="68"/>
      <c r="B2909" s="77"/>
      <c r="C2909" s="76"/>
      <c r="D2909" s="69" t="e">
        <f>VLOOKUP($C2908:$C$4969,$C$27:$D$4969,2,0)</f>
        <v>#N/A</v>
      </c>
      <c r="E2909" s="79"/>
      <c r="F2909" s="70" t="e">
        <f>VLOOKUP($E2909:$E$4969,'PLANO DE APLICAÇÃO'!$A$4:$B$1013,2,0)</f>
        <v>#N/A</v>
      </c>
      <c r="G2909" s="71"/>
      <c r="H2909" s="130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73"/>
      <c r="J2909" s="74"/>
      <c r="K2909" s="78"/>
    </row>
    <row r="2910" spans="1:11" s="131" customFormat="1" ht="41.25" customHeight="1" thickBot="1">
      <c r="A2910" s="68"/>
      <c r="B2910" s="77"/>
      <c r="C2910" s="76"/>
      <c r="D2910" s="69" t="e">
        <f>VLOOKUP($C2909:$C$4969,$C$27:$D$4969,2,0)</f>
        <v>#N/A</v>
      </c>
      <c r="E2910" s="79"/>
      <c r="F2910" s="70" t="e">
        <f>VLOOKUP($E2910:$E$4969,'PLANO DE APLICAÇÃO'!$A$4:$B$1013,2,0)</f>
        <v>#N/A</v>
      </c>
      <c r="G2910" s="71"/>
      <c r="H2910" s="130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73"/>
      <c r="J2910" s="74"/>
      <c r="K2910" s="78"/>
    </row>
    <row r="2911" spans="1:11" s="131" customFormat="1" ht="41.25" customHeight="1" thickBot="1">
      <c r="A2911" s="68"/>
      <c r="B2911" s="77"/>
      <c r="C2911" s="76"/>
      <c r="D2911" s="69" t="e">
        <f>VLOOKUP($C2910:$C$4969,$C$27:$D$4969,2,0)</f>
        <v>#N/A</v>
      </c>
      <c r="E2911" s="79"/>
      <c r="F2911" s="70" t="e">
        <f>VLOOKUP($E2911:$E$4969,'PLANO DE APLICAÇÃO'!$A$4:$B$1013,2,0)</f>
        <v>#N/A</v>
      </c>
      <c r="G2911" s="71"/>
      <c r="H2911" s="130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73"/>
      <c r="J2911" s="74"/>
      <c r="K2911" s="78"/>
    </row>
    <row r="2912" spans="1:11" s="131" customFormat="1" ht="41.25" customHeight="1" thickBot="1">
      <c r="A2912" s="68"/>
      <c r="B2912" s="77"/>
      <c r="C2912" s="76"/>
      <c r="D2912" s="69" t="e">
        <f>VLOOKUP($C2911:$C$4969,$C$27:$D$4969,2,0)</f>
        <v>#N/A</v>
      </c>
      <c r="E2912" s="79"/>
      <c r="F2912" s="70" t="e">
        <f>VLOOKUP($E2912:$E$4969,'PLANO DE APLICAÇÃO'!$A$4:$B$1013,2,0)</f>
        <v>#N/A</v>
      </c>
      <c r="G2912" s="71"/>
      <c r="H2912" s="130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73"/>
      <c r="J2912" s="74"/>
      <c r="K2912" s="78"/>
    </row>
    <row r="2913" spans="1:11" s="131" customFormat="1" ht="41.25" customHeight="1" thickBot="1">
      <c r="A2913" s="68"/>
      <c r="B2913" s="77"/>
      <c r="C2913" s="76"/>
      <c r="D2913" s="69" t="e">
        <f>VLOOKUP($C2912:$C$4969,$C$27:$D$4969,2,0)</f>
        <v>#N/A</v>
      </c>
      <c r="E2913" s="79"/>
      <c r="F2913" s="70" t="e">
        <f>VLOOKUP($E2913:$E$4969,'PLANO DE APLICAÇÃO'!$A$4:$B$1013,2,0)</f>
        <v>#N/A</v>
      </c>
      <c r="G2913" s="71"/>
      <c r="H2913" s="130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73"/>
      <c r="J2913" s="74"/>
      <c r="K2913" s="78"/>
    </row>
    <row r="2914" spans="1:11" s="131" customFormat="1" ht="41.25" customHeight="1" thickBot="1">
      <c r="A2914" s="68"/>
      <c r="B2914" s="77"/>
      <c r="C2914" s="76"/>
      <c r="D2914" s="69" t="e">
        <f>VLOOKUP($C2913:$C$4969,$C$27:$D$4969,2,0)</f>
        <v>#N/A</v>
      </c>
      <c r="E2914" s="79"/>
      <c r="F2914" s="70" t="e">
        <f>VLOOKUP($E2914:$E$4969,'PLANO DE APLICAÇÃO'!$A$4:$B$1013,2,0)</f>
        <v>#N/A</v>
      </c>
      <c r="G2914" s="71"/>
      <c r="H2914" s="130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73"/>
      <c r="J2914" s="74"/>
      <c r="K2914" s="78"/>
    </row>
    <row r="2915" spans="1:11" s="131" customFormat="1" ht="41.25" customHeight="1" thickBot="1">
      <c r="A2915" s="68"/>
      <c r="B2915" s="77"/>
      <c r="C2915" s="76"/>
      <c r="D2915" s="69" t="e">
        <f>VLOOKUP($C2914:$C$4969,$C$27:$D$4969,2,0)</f>
        <v>#N/A</v>
      </c>
      <c r="E2915" s="79"/>
      <c r="F2915" s="70" t="e">
        <f>VLOOKUP($E2915:$E$4969,'PLANO DE APLICAÇÃO'!$A$4:$B$1013,2,0)</f>
        <v>#N/A</v>
      </c>
      <c r="G2915" s="71"/>
      <c r="H2915" s="130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73"/>
      <c r="J2915" s="74"/>
      <c r="K2915" s="78"/>
    </row>
    <row r="2916" spans="1:11" s="131" customFormat="1" ht="41.25" customHeight="1" thickBot="1">
      <c r="A2916" s="68"/>
      <c r="B2916" s="77"/>
      <c r="C2916" s="76"/>
      <c r="D2916" s="69" t="e">
        <f>VLOOKUP($C2915:$C$4969,$C$27:$D$4969,2,0)</f>
        <v>#N/A</v>
      </c>
      <c r="E2916" s="79"/>
      <c r="F2916" s="70" t="e">
        <f>VLOOKUP($E2916:$E$4969,'PLANO DE APLICAÇÃO'!$A$4:$B$1013,2,0)</f>
        <v>#N/A</v>
      </c>
      <c r="G2916" s="71"/>
      <c r="H2916" s="130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73"/>
      <c r="J2916" s="74"/>
      <c r="K2916" s="78"/>
    </row>
    <row r="2917" spans="1:11" s="131" customFormat="1" ht="41.25" customHeight="1" thickBot="1">
      <c r="A2917" s="68"/>
      <c r="B2917" s="77"/>
      <c r="C2917" s="76"/>
      <c r="D2917" s="69" t="e">
        <f>VLOOKUP($C2916:$C$4969,$C$27:$D$4969,2,0)</f>
        <v>#N/A</v>
      </c>
      <c r="E2917" s="79"/>
      <c r="F2917" s="70" t="e">
        <f>VLOOKUP($E2917:$E$4969,'PLANO DE APLICAÇÃO'!$A$4:$B$1013,2,0)</f>
        <v>#N/A</v>
      </c>
      <c r="G2917" s="71"/>
      <c r="H2917" s="130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73"/>
      <c r="J2917" s="74"/>
      <c r="K2917" s="78"/>
    </row>
    <row r="2918" spans="1:11" s="131" customFormat="1" ht="41.25" customHeight="1" thickBot="1">
      <c r="A2918" s="68"/>
      <c r="B2918" s="77"/>
      <c r="C2918" s="76"/>
      <c r="D2918" s="69" t="e">
        <f>VLOOKUP($C2917:$C$4969,$C$27:$D$4969,2,0)</f>
        <v>#N/A</v>
      </c>
      <c r="E2918" s="79"/>
      <c r="F2918" s="70" t="e">
        <f>VLOOKUP($E2918:$E$4969,'PLANO DE APLICAÇÃO'!$A$4:$B$1013,2,0)</f>
        <v>#N/A</v>
      </c>
      <c r="G2918" s="71"/>
      <c r="H2918" s="130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73"/>
      <c r="J2918" s="74"/>
      <c r="K2918" s="78"/>
    </row>
    <row r="2919" spans="1:11" s="131" customFormat="1" ht="41.25" customHeight="1" thickBot="1">
      <c r="A2919" s="68"/>
      <c r="B2919" s="77"/>
      <c r="C2919" s="76"/>
      <c r="D2919" s="69" t="e">
        <f>VLOOKUP($C2918:$C$4969,$C$27:$D$4969,2,0)</f>
        <v>#N/A</v>
      </c>
      <c r="E2919" s="79"/>
      <c r="F2919" s="70" t="e">
        <f>VLOOKUP($E2919:$E$4969,'PLANO DE APLICAÇÃO'!$A$4:$B$1013,2,0)</f>
        <v>#N/A</v>
      </c>
      <c r="G2919" s="71"/>
      <c r="H2919" s="130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73"/>
      <c r="J2919" s="74"/>
      <c r="K2919" s="78"/>
    </row>
    <row r="2920" spans="1:11" s="131" customFormat="1" ht="41.25" customHeight="1" thickBot="1">
      <c r="A2920" s="68"/>
      <c r="B2920" s="77"/>
      <c r="C2920" s="76"/>
      <c r="D2920" s="69" t="e">
        <f>VLOOKUP($C2919:$C$4969,$C$27:$D$4969,2,0)</f>
        <v>#N/A</v>
      </c>
      <c r="E2920" s="79"/>
      <c r="F2920" s="70" t="e">
        <f>VLOOKUP($E2920:$E$4969,'PLANO DE APLICAÇÃO'!$A$4:$B$1013,2,0)</f>
        <v>#N/A</v>
      </c>
      <c r="G2920" s="71"/>
      <c r="H2920" s="130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73"/>
      <c r="J2920" s="74"/>
      <c r="K2920" s="78"/>
    </row>
    <row r="2921" spans="1:11" s="131" customFormat="1" ht="41.25" customHeight="1" thickBot="1">
      <c r="A2921" s="68"/>
      <c r="B2921" s="77"/>
      <c r="C2921" s="76"/>
      <c r="D2921" s="69" t="e">
        <f>VLOOKUP($C2920:$C$4969,$C$27:$D$4969,2,0)</f>
        <v>#N/A</v>
      </c>
      <c r="E2921" s="79"/>
      <c r="F2921" s="70" t="e">
        <f>VLOOKUP($E2921:$E$4969,'PLANO DE APLICAÇÃO'!$A$4:$B$1013,2,0)</f>
        <v>#N/A</v>
      </c>
      <c r="G2921" s="71"/>
      <c r="H2921" s="130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73"/>
      <c r="J2921" s="74"/>
      <c r="K2921" s="78"/>
    </row>
    <row r="2922" spans="1:11" s="131" customFormat="1" ht="41.25" customHeight="1" thickBot="1">
      <c r="A2922" s="68"/>
      <c r="B2922" s="77"/>
      <c r="C2922" s="76"/>
      <c r="D2922" s="69" t="e">
        <f>VLOOKUP($C2921:$C$4969,$C$27:$D$4969,2,0)</f>
        <v>#N/A</v>
      </c>
      <c r="E2922" s="79"/>
      <c r="F2922" s="70" t="e">
        <f>VLOOKUP($E2922:$E$4969,'PLANO DE APLICAÇÃO'!$A$4:$B$1013,2,0)</f>
        <v>#N/A</v>
      </c>
      <c r="G2922" s="71"/>
      <c r="H2922" s="130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73"/>
      <c r="J2922" s="74"/>
      <c r="K2922" s="78"/>
    </row>
    <row r="2923" spans="1:11" s="131" customFormat="1" ht="41.25" customHeight="1" thickBot="1">
      <c r="A2923" s="68"/>
      <c r="B2923" s="77"/>
      <c r="C2923" s="76"/>
      <c r="D2923" s="69" t="e">
        <f>VLOOKUP($C2922:$C$4969,$C$27:$D$4969,2,0)</f>
        <v>#N/A</v>
      </c>
      <c r="E2923" s="79"/>
      <c r="F2923" s="70" t="e">
        <f>VLOOKUP($E2923:$E$4969,'PLANO DE APLICAÇÃO'!$A$4:$B$1013,2,0)</f>
        <v>#N/A</v>
      </c>
      <c r="G2923" s="71"/>
      <c r="H2923" s="130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73"/>
      <c r="J2923" s="74"/>
      <c r="K2923" s="78"/>
    </row>
    <row r="2924" spans="1:11" s="131" customFormat="1" ht="41.25" customHeight="1" thickBot="1">
      <c r="A2924" s="68"/>
      <c r="B2924" s="77"/>
      <c r="C2924" s="76"/>
      <c r="D2924" s="69" t="e">
        <f>VLOOKUP($C2923:$C$4969,$C$27:$D$4969,2,0)</f>
        <v>#N/A</v>
      </c>
      <c r="E2924" s="79"/>
      <c r="F2924" s="70" t="e">
        <f>VLOOKUP($E2924:$E$4969,'PLANO DE APLICAÇÃO'!$A$4:$B$1013,2,0)</f>
        <v>#N/A</v>
      </c>
      <c r="G2924" s="71"/>
      <c r="H2924" s="130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73"/>
      <c r="J2924" s="74"/>
      <c r="K2924" s="78"/>
    </row>
    <row r="2925" spans="1:11" s="131" customFormat="1" ht="41.25" customHeight="1" thickBot="1">
      <c r="A2925" s="68"/>
      <c r="B2925" s="77"/>
      <c r="C2925" s="76"/>
      <c r="D2925" s="69" t="e">
        <f>VLOOKUP($C2924:$C$4969,$C$27:$D$4969,2,0)</f>
        <v>#N/A</v>
      </c>
      <c r="E2925" s="79"/>
      <c r="F2925" s="70" t="e">
        <f>VLOOKUP($E2925:$E$4969,'PLANO DE APLICAÇÃO'!$A$4:$B$1013,2,0)</f>
        <v>#N/A</v>
      </c>
      <c r="G2925" s="71"/>
      <c r="H2925" s="130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73"/>
      <c r="J2925" s="74"/>
      <c r="K2925" s="78"/>
    </row>
    <row r="2926" spans="1:11" s="131" customFormat="1" ht="41.25" customHeight="1" thickBot="1">
      <c r="A2926" s="68"/>
      <c r="B2926" s="77"/>
      <c r="C2926" s="76"/>
      <c r="D2926" s="69" t="e">
        <f>VLOOKUP($C2925:$C$4969,$C$27:$D$4969,2,0)</f>
        <v>#N/A</v>
      </c>
      <c r="E2926" s="79"/>
      <c r="F2926" s="70" t="e">
        <f>VLOOKUP($E2926:$E$4969,'PLANO DE APLICAÇÃO'!$A$4:$B$1013,2,0)</f>
        <v>#N/A</v>
      </c>
      <c r="G2926" s="71"/>
      <c r="H2926" s="130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73"/>
      <c r="J2926" s="74"/>
      <c r="K2926" s="78"/>
    </row>
    <row r="2927" spans="1:11" s="131" customFormat="1" ht="41.25" customHeight="1" thickBot="1">
      <c r="A2927" s="68"/>
      <c r="B2927" s="77"/>
      <c r="C2927" s="76"/>
      <c r="D2927" s="69" t="e">
        <f>VLOOKUP($C2926:$C$4969,$C$27:$D$4969,2,0)</f>
        <v>#N/A</v>
      </c>
      <c r="E2927" s="79"/>
      <c r="F2927" s="70" t="e">
        <f>VLOOKUP($E2927:$E$4969,'PLANO DE APLICAÇÃO'!$A$4:$B$1013,2,0)</f>
        <v>#N/A</v>
      </c>
      <c r="G2927" s="71"/>
      <c r="H2927" s="130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73"/>
      <c r="J2927" s="74"/>
      <c r="K2927" s="78"/>
    </row>
    <row r="2928" spans="1:11" s="131" customFormat="1" ht="41.25" customHeight="1" thickBot="1">
      <c r="A2928" s="68"/>
      <c r="B2928" s="77"/>
      <c r="C2928" s="76"/>
      <c r="D2928" s="69" t="e">
        <f>VLOOKUP($C2927:$C$4969,$C$27:$D$4969,2,0)</f>
        <v>#N/A</v>
      </c>
      <c r="E2928" s="79"/>
      <c r="F2928" s="70" t="e">
        <f>VLOOKUP($E2928:$E$4969,'PLANO DE APLICAÇÃO'!$A$4:$B$1013,2,0)</f>
        <v>#N/A</v>
      </c>
      <c r="G2928" s="71"/>
      <c r="H2928" s="130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73"/>
      <c r="J2928" s="74"/>
      <c r="K2928" s="78"/>
    </row>
    <row r="2929" spans="1:11" s="131" customFormat="1" ht="41.25" customHeight="1" thickBot="1">
      <c r="A2929" s="68"/>
      <c r="B2929" s="77"/>
      <c r="C2929" s="76"/>
      <c r="D2929" s="69" t="e">
        <f>VLOOKUP($C2928:$C$4969,$C$27:$D$4969,2,0)</f>
        <v>#N/A</v>
      </c>
      <c r="E2929" s="79"/>
      <c r="F2929" s="70" t="e">
        <f>VLOOKUP($E2929:$E$4969,'PLANO DE APLICAÇÃO'!$A$4:$B$1013,2,0)</f>
        <v>#N/A</v>
      </c>
      <c r="G2929" s="71"/>
      <c r="H2929" s="130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73"/>
      <c r="J2929" s="74"/>
      <c r="K2929" s="78"/>
    </row>
    <row r="2930" spans="1:11" s="131" customFormat="1" ht="41.25" customHeight="1" thickBot="1">
      <c r="A2930" s="68"/>
      <c r="B2930" s="77"/>
      <c r="C2930" s="76"/>
      <c r="D2930" s="69" t="e">
        <f>VLOOKUP($C2929:$C$4969,$C$27:$D$4969,2,0)</f>
        <v>#N/A</v>
      </c>
      <c r="E2930" s="79"/>
      <c r="F2930" s="70" t="e">
        <f>VLOOKUP($E2930:$E$4969,'PLANO DE APLICAÇÃO'!$A$4:$B$1013,2,0)</f>
        <v>#N/A</v>
      </c>
      <c r="G2930" s="71"/>
      <c r="H2930" s="130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73"/>
      <c r="J2930" s="74"/>
      <c r="K2930" s="78"/>
    </row>
    <row r="2931" spans="1:11" s="131" customFormat="1" ht="41.25" customHeight="1" thickBot="1">
      <c r="A2931" s="68"/>
      <c r="B2931" s="77"/>
      <c r="C2931" s="76"/>
      <c r="D2931" s="69" t="e">
        <f>VLOOKUP($C2930:$C$4969,$C$27:$D$4969,2,0)</f>
        <v>#N/A</v>
      </c>
      <c r="E2931" s="79"/>
      <c r="F2931" s="70" t="e">
        <f>VLOOKUP($E2931:$E$4969,'PLANO DE APLICAÇÃO'!$A$4:$B$1013,2,0)</f>
        <v>#N/A</v>
      </c>
      <c r="G2931" s="71"/>
      <c r="H2931" s="130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73"/>
      <c r="J2931" s="74"/>
      <c r="K2931" s="78"/>
    </row>
    <row r="2932" spans="1:11" s="131" customFormat="1" ht="41.25" customHeight="1" thickBot="1">
      <c r="A2932" s="68"/>
      <c r="B2932" s="77"/>
      <c r="C2932" s="76"/>
      <c r="D2932" s="69" t="e">
        <f>VLOOKUP($C2931:$C$4969,$C$27:$D$4969,2,0)</f>
        <v>#N/A</v>
      </c>
      <c r="E2932" s="79"/>
      <c r="F2932" s="70" t="e">
        <f>VLOOKUP($E2932:$E$4969,'PLANO DE APLICAÇÃO'!$A$4:$B$1013,2,0)</f>
        <v>#N/A</v>
      </c>
      <c r="G2932" s="71"/>
      <c r="H2932" s="130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73"/>
      <c r="J2932" s="74"/>
      <c r="K2932" s="78"/>
    </row>
    <row r="2933" spans="1:11" s="131" customFormat="1" ht="41.25" customHeight="1" thickBot="1">
      <c r="A2933" s="68"/>
      <c r="B2933" s="77"/>
      <c r="C2933" s="76"/>
      <c r="D2933" s="69" t="e">
        <f>VLOOKUP($C2932:$C$4969,$C$27:$D$4969,2,0)</f>
        <v>#N/A</v>
      </c>
      <c r="E2933" s="79"/>
      <c r="F2933" s="70" t="e">
        <f>VLOOKUP($E2933:$E$4969,'PLANO DE APLICAÇÃO'!$A$4:$B$1013,2,0)</f>
        <v>#N/A</v>
      </c>
      <c r="G2933" s="71"/>
      <c r="H2933" s="130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73"/>
      <c r="J2933" s="74"/>
      <c r="K2933" s="78"/>
    </row>
    <row r="2934" spans="1:11" s="131" customFormat="1" ht="41.25" customHeight="1" thickBot="1">
      <c r="A2934" s="68"/>
      <c r="B2934" s="77"/>
      <c r="C2934" s="76"/>
      <c r="D2934" s="69" t="e">
        <f>VLOOKUP($C2933:$C$4969,$C$27:$D$4969,2,0)</f>
        <v>#N/A</v>
      </c>
      <c r="E2934" s="79"/>
      <c r="F2934" s="70" t="e">
        <f>VLOOKUP($E2934:$E$4969,'PLANO DE APLICAÇÃO'!$A$4:$B$1013,2,0)</f>
        <v>#N/A</v>
      </c>
      <c r="G2934" s="71"/>
      <c r="H2934" s="130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73"/>
      <c r="J2934" s="74"/>
      <c r="K2934" s="78"/>
    </row>
    <row r="2935" spans="1:11" s="131" customFormat="1" ht="41.25" customHeight="1" thickBot="1">
      <c r="A2935" s="68"/>
      <c r="B2935" s="77"/>
      <c r="C2935" s="76"/>
      <c r="D2935" s="69" t="e">
        <f>VLOOKUP($C2934:$C$4969,$C$27:$D$4969,2,0)</f>
        <v>#N/A</v>
      </c>
      <c r="E2935" s="79"/>
      <c r="F2935" s="70" t="e">
        <f>VLOOKUP($E2935:$E$4969,'PLANO DE APLICAÇÃO'!$A$4:$B$1013,2,0)</f>
        <v>#N/A</v>
      </c>
      <c r="G2935" s="71"/>
      <c r="H2935" s="130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73"/>
      <c r="J2935" s="74"/>
      <c r="K2935" s="78"/>
    </row>
    <row r="2936" spans="1:11" s="131" customFormat="1" ht="41.25" customHeight="1" thickBot="1">
      <c r="A2936" s="68"/>
      <c r="B2936" s="77"/>
      <c r="C2936" s="76"/>
      <c r="D2936" s="69" t="e">
        <f>VLOOKUP($C2935:$C$4969,$C$27:$D$4969,2,0)</f>
        <v>#N/A</v>
      </c>
      <c r="E2936" s="79"/>
      <c r="F2936" s="70" t="e">
        <f>VLOOKUP($E2936:$E$4969,'PLANO DE APLICAÇÃO'!$A$4:$B$1013,2,0)</f>
        <v>#N/A</v>
      </c>
      <c r="G2936" s="71"/>
      <c r="H2936" s="130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73"/>
      <c r="J2936" s="74"/>
      <c r="K2936" s="78"/>
    </row>
    <row r="2937" spans="1:11" s="131" customFormat="1" ht="41.25" customHeight="1" thickBot="1">
      <c r="A2937" s="68"/>
      <c r="B2937" s="77"/>
      <c r="C2937" s="76"/>
      <c r="D2937" s="69" t="e">
        <f>VLOOKUP($C2936:$C$4969,$C$27:$D$4969,2,0)</f>
        <v>#N/A</v>
      </c>
      <c r="E2937" s="79"/>
      <c r="F2937" s="70" t="e">
        <f>VLOOKUP($E2937:$E$4969,'PLANO DE APLICAÇÃO'!$A$4:$B$1013,2,0)</f>
        <v>#N/A</v>
      </c>
      <c r="G2937" s="71"/>
      <c r="H2937" s="130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73"/>
      <c r="J2937" s="74"/>
      <c r="K2937" s="78"/>
    </row>
    <row r="2938" spans="1:11" s="131" customFormat="1" ht="41.25" customHeight="1" thickBot="1">
      <c r="A2938" s="68"/>
      <c r="B2938" s="77"/>
      <c r="C2938" s="76"/>
      <c r="D2938" s="69" t="e">
        <f>VLOOKUP($C2937:$C$4969,$C$27:$D$4969,2,0)</f>
        <v>#N/A</v>
      </c>
      <c r="E2938" s="79"/>
      <c r="F2938" s="70" t="e">
        <f>VLOOKUP($E2938:$E$4969,'PLANO DE APLICAÇÃO'!$A$4:$B$1013,2,0)</f>
        <v>#N/A</v>
      </c>
      <c r="G2938" s="71"/>
      <c r="H2938" s="130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73"/>
      <c r="J2938" s="74"/>
      <c r="K2938" s="78"/>
    </row>
    <row r="2939" spans="1:11" s="131" customFormat="1" ht="41.25" customHeight="1" thickBot="1">
      <c r="A2939" s="68"/>
      <c r="B2939" s="77"/>
      <c r="C2939" s="76"/>
      <c r="D2939" s="69" t="e">
        <f>VLOOKUP($C2938:$C$4969,$C$27:$D$4969,2,0)</f>
        <v>#N/A</v>
      </c>
      <c r="E2939" s="79"/>
      <c r="F2939" s="70" t="e">
        <f>VLOOKUP($E2939:$E$4969,'PLANO DE APLICAÇÃO'!$A$4:$B$1013,2,0)</f>
        <v>#N/A</v>
      </c>
      <c r="G2939" s="71"/>
      <c r="H2939" s="130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73"/>
      <c r="J2939" s="74"/>
      <c r="K2939" s="78"/>
    </row>
    <row r="2940" spans="1:11" s="131" customFormat="1" ht="41.25" customHeight="1" thickBot="1">
      <c r="A2940" s="68"/>
      <c r="B2940" s="77"/>
      <c r="C2940" s="76"/>
      <c r="D2940" s="69" t="e">
        <f>VLOOKUP($C2939:$C$4969,$C$27:$D$4969,2,0)</f>
        <v>#N/A</v>
      </c>
      <c r="E2940" s="79"/>
      <c r="F2940" s="70" t="e">
        <f>VLOOKUP($E2940:$E$4969,'PLANO DE APLICAÇÃO'!$A$4:$B$1013,2,0)</f>
        <v>#N/A</v>
      </c>
      <c r="G2940" s="71"/>
      <c r="H2940" s="130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73"/>
      <c r="J2940" s="74"/>
      <c r="K2940" s="78"/>
    </row>
    <row r="2941" spans="1:11" s="131" customFormat="1" ht="41.25" customHeight="1" thickBot="1">
      <c r="A2941" s="68"/>
      <c r="B2941" s="77"/>
      <c r="C2941" s="76"/>
      <c r="D2941" s="69" t="e">
        <f>VLOOKUP($C2940:$C$4969,$C$27:$D$4969,2,0)</f>
        <v>#N/A</v>
      </c>
      <c r="E2941" s="79"/>
      <c r="F2941" s="70" t="e">
        <f>VLOOKUP($E2941:$E$4969,'PLANO DE APLICAÇÃO'!$A$4:$B$1013,2,0)</f>
        <v>#N/A</v>
      </c>
      <c r="G2941" s="71"/>
      <c r="H2941" s="130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73"/>
      <c r="J2941" s="74"/>
      <c r="K2941" s="78"/>
    </row>
    <row r="2942" spans="1:11" s="131" customFormat="1" ht="41.25" customHeight="1" thickBot="1">
      <c r="A2942" s="68"/>
      <c r="B2942" s="77"/>
      <c r="C2942" s="76"/>
      <c r="D2942" s="69" t="e">
        <f>VLOOKUP($C2941:$C$4969,$C$27:$D$4969,2,0)</f>
        <v>#N/A</v>
      </c>
      <c r="E2942" s="79"/>
      <c r="F2942" s="70" t="e">
        <f>VLOOKUP($E2942:$E$4969,'PLANO DE APLICAÇÃO'!$A$4:$B$1013,2,0)</f>
        <v>#N/A</v>
      </c>
      <c r="G2942" s="71"/>
      <c r="H2942" s="130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73"/>
      <c r="J2942" s="74"/>
      <c r="K2942" s="78"/>
    </row>
    <row r="2943" spans="1:11" s="131" customFormat="1" ht="41.25" customHeight="1" thickBot="1">
      <c r="A2943" s="68"/>
      <c r="B2943" s="77"/>
      <c r="C2943" s="76"/>
      <c r="D2943" s="69" t="e">
        <f>VLOOKUP($C2942:$C$4969,$C$27:$D$4969,2,0)</f>
        <v>#N/A</v>
      </c>
      <c r="E2943" s="79"/>
      <c r="F2943" s="70" t="e">
        <f>VLOOKUP($E2943:$E$4969,'PLANO DE APLICAÇÃO'!$A$4:$B$1013,2,0)</f>
        <v>#N/A</v>
      </c>
      <c r="G2943" s="71"/>
      <c r="H2943" s="130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73"/>
      <c r="J2943" s="74"/>
      <c r="K2943" s="78"/>
    </row>
    <row r="2944" spans="1:11" s="131" customFormat="1" ht="41.25" customHeight="1" thickBot="1">
      <c r="A2944" s="68"/>
      <c r="B2944" s="77"/>
      <c r="C2944" s="76"/>
      <c r="D2944" s="69" t="e">
        <f>VLOOKUP($C2943:$C$4969,$C$27:$D$4969,2,0)</f>
        <v>#N/A</v>
      </c>
      <c r="E2944" s="79"/>
      <c r="F2944" s="70" t="e">
        <f>VLOOKUP($E2944:$E$4969,'PLANO DE APLICAÇÃO'!$A$4:$B$1013,2,0)</f>
        <v>#N/A</v>
      </c>
      <c r="G2944" s="71"/>
      <c r="H2944" s="130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73"/>
      <c r="J2944" s="74"/>
      <c r="K2944" s="78"/>
    </row>
    <row r="2945" spans="1:11" s="131" customFormat="1" ht="41.25" customHeight="1" thickBot="1">
      <c r="A2945" s="68"/>
      <c r="B2945" s="77"/>
      <c r="C2945" s="76"/>
      <c r="D2945" s="69" t="e">
        <f>VLOOKUP($C2944:$C$4969,$C$27:$D$4969,2,0)</f>
        <v>#N/A</v>
      </c>
      <c r="E2945" s="79"/>
      <c r="F2945" s="70" t="e">
        <f>VLOOKUP($E2945:$E$4969,'PLANO DE APLICAÇÃO'!$A$4:$B$1013,2,0)</f>
        <v>#N/A</v>
      </c>
      <c r="G2945" s="71"/>
      <c r="H2945" s="130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73"/>
      <c r="J2945" s="74"/>
      <c r="K2945" s="78"/>
    </row>
    <row r="2946" spans="1:11" s="131" customFormat="1" ht="41.25" customHeight="1" thickBot="1">
      <c r="A2946" s="68"/>
      <c r="B2946" s="77"/>
      <c r="C2946" s="76"/>
      <c r="D2946" s="69" t="e">
        <f>VLOOKUP($C2945:$C$4969,$C$27:$D$4969,2,0)</f>
        <v>#N/A</v>
      </c>
      <c r="E2946" s="79"/>
      <c r="F2946" s="70" t="e">
        <f>VLOOKUP($E2946:$E$4969,'PLANO DE APLICAÇÃO'!$A$4:$B$1013,2,0)</f>
        <v>#N/A</v>
      </c>
      <c r="G2946" s="71"/>
      <c r="H2946" s="130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73"/>
      <c r="J2946" s="74"/>
      <c r="K2946" s="78"/>
    </row>
    <row r="2947" spans="1:11" s="131" customFormat="1" ht="41.25" customHeight="1" thickBot="1">
      <c r="A2947" s="68"/>
      <c r="B2947" s="77"/>
      <c r="C2947" s="76"/>
      <c r="D2947" s="69" t="e">
        <f>VLOOKUP($C2946:$C$4969,$C$27:$D$4969,2,0)</f>
        <v>#N/A</v>
      </c>
      <c r="E2947" s="79"/>
      <c r="F2947" s="70" t="e">
        <f>VLOOKUP($E2947:$E$4969,'PLANO DE APLICAÇÃO'!$A$4:$B$1013,2,0)</f>
        <v>#N/A</v>
      </c>
      <c r="G2947" s="71"/>
      <c r="H2947" s="130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73"/>
      <c r="J2947" s="74"/>
      <c r="K2947" s="78"/>
    </row>
    <row r="2948" spans="1:11" s="131" customFormat="1" ht="41.25" customHeight="1" thickBot="1">
      <c r="A2948" s="68"/>
      <c r="B2948" s="77"/>
      <c r="C2948" s="76"/>
      <c r="D2948" s="69" t="e">
        <f>VLOOKUP($C2947:$C$4969,$C$27:$D$4969,2,0)</f>
        <v>#N/A</v>
      </c>
      <c r="E2948" s="79"/>
      <c r="F2948" s="70" t="e">
        <f>VLOOKUP($E2948:$E$4969,'PLANO DE APLICAÇÃO'!$A$4:$B$1013,2,0)</f>
        <v>#N/A</v>
      </c>
      <c r="G2948" s="71"/>
      <c r="H2948" s="130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73"/>
      <c r="J2948" s="74"/>
      <c r="K2948" s="78"/>
    </row>
    <row r="2949" spans="1:11" s="131" customFormat="1" ht="41.25" customHeight="1" thickBot="1">
      <c r="A2949" s="68"/>
      <c r="B2949" s="77"/>
      <c r="C2949" s="76"/>
      <c r="D2949" s="69" t="e">
        <f>VLOOKUP($C2948:$C$4969,$C$27:$D$4969,2,0)</f>
        <v>#N/A</v>
      </c>
      <c r="E2949" s="79"/>
      <c r="F2949" s="70" t="e">
        <f>VLOOKUP($E2949:$E$4969,'PLANO DE APLICAÇÃO'!$A$4:$B$1013,2,0)</f>
        <v>#N/A</v>
      </c>
      <c r="G2949" s="71"/>
      <c r="H2949" s="130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73"/>
      <c r="J2949" s="74"/>
      <c r="K2949" s="78"/>
    </row>
    <row r="2950" spans="1:11" s="131" customFormat="1" ht="41.25" customHeight="1" thickBot="1">
      <c r="A2950" s="68"/>
      <c r="B2950" s="77"/>
      <c r="C2950" s="76"/>
      <c r="D2950" s="69" t="e">
        <f>VLOOKUP($C2949:$C$4969,$C$27:$D$4969,2,0)</f>
        <v>#N/A</v>
      </c>
      <c r="E2950" s="79"/>
      <c r="F2950" s="70" t="e">
        <f>VLOOKUP($E2950:$E$4969,'PLANO DE APLICAÇÃO'!$A$4:$B$1013,2,0)</f>
        <v>#N/A</v>
      </c>
      <c r="G2950" s="71"/>
      <c r="H2950" s="130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73"/>
      <c r="J2950" s="74"/>
      <c r="K2950" s="78"/>
    </row>
    <row r="2951" spans="1:11" s="131" customFormat="1" ht="41.25" customHeight="1" thickBot="1">
      <c r="A2951" s="68"/>
      <c r="B2951" s="77"/>
      <c r="C2951" s="76"/>
      <c r="D2951" s="69" t="e">
        <f>VLOOKUP($C2950:$C$4969,$C$27:$D$4969,2,0)</f>
        <v>#N/A</v>
      </c>
      <c r="E2951" s="79"/>
      <c r="F2951" s="70" t="e">
        <f>VLOOKUP($E2951:$E$4969,'PLANO DE APLICAÇÃO'!$A$4:$B$1013,2,0)</f>
        <v>#N/A</v>
      </c>
      <c r="G2951" s="71"/>
      <c r="H2951" s="130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73"/>
      <c r="J2951" s="74"/>
      <c r="K2951" s="78"/>
    </row>
    <row r="2952" spans="1:11" s="131" customFormat="1" ht="41.25" customHeight="1" thickBot="1">
      <c r="A2952" s="68"/>
      <c r="B2952" s="77"/>
      <c r="C2952" s="76"/>
      <c r="D2952" s="69" t="e">
        <f>VLOOKUP($C2951:$C$4969,$C$27:$D$4969,2,0)</f>
        <v>#N/A</v>
      </c>
      <c r="E2952" s="79"/>
      <c r="F2952" s="70" t="e">
        <f>VLOOKUP($E2952:$E$4969,'PLANO DE APLICAÇÃO'!$A$4:$B$1013,2,0)</f>
        <v>#N/A</v>
      </c>
      <c r="G2952" s="71"/>
      <c r="H2952" s="130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73"/>
      <c r="J2952" s="74"/>
      <c r="K2952" s="78"/>
    </row>
    <row r="2953" spans="1:11" s="131" customFormat="1" ht="41.25" customHeight="1" thickBot="1">
      <c r="A2953" s="68"/>
      <c r="B2953" s="77"/>
      <c r="C2953" s="76"/>
      <c r="D2953" s="69" t="e">
        <f>VLOOKUP($C2952:$C$4969,$C$27:$D$4969,2,0)</f>
        <v>#N/A</v>
      </c>
      <c r="E2953" s="79"/>
      <c r="F2953" s="70" t="e">
        <f>VLOOKUP($E2953:$E$4969,'PLANO DE APLICAÇÃO'!$A$4:$B$1013,2,0)</f>
        <v>#N/A</v>
      </c>
      <c r="G2953" s="71"/>
      <c r="H2953" s="130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73"/>
      <c r="J2953" s="74"/>
      <c r="K2953" s="78"/>
    </row>
    <row r="2954" spans="1:11" s="131" customFormat="1" ht="41.25" customHeight="1" thickBot="1">
      <c r="A2954" s="68"/>
      <c r="B2954" s="77"/>
      <c r="C2954" s="76"/>
      <c r="D2954" s="69" t="e">
        <f>VLOOKUP($C2953:$C$4969,$C$27:$D$4969,2,0)</f>
        <v>#N/A</v>
      </c>
      <c r="E2954" s="79"/>
      <c r="F2954" s="70" t="e">
        <f>VLOOKUP($E2954:$E$4969,'PLANO DE APLICAÇÃO'!$A$4:$B$1013,2,0)</f>
        <v>#N/A</v>
      </c>
      <c r="G2954" s="71"/>
      <c r="H2954" s="130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73"/>
      <c r="J2954" s="74"/>
      <c r="K2954" s="78"/>
    </row>
    <row r="2955" spans="1:11" s="131" customFormat="1" ht="41.25" customHeight="1" thickBot="1">
      <c r="A2955" s="68"/>
      <c r="B2955" s="77"/>
      <c r="C2955" s="76"/>
      <c r="D2955" s="69" t="e">
        <f>VLOOKUP($C2954:$C$4969,$C$27:$D$4969,2,0)</f>
        <v>#N/A</v>
      </c>
      <c r="E2955" s="79"/>
      <c r="F2955" s="70" t="e">
        <f>VLOOKUP($E2955:$E$4969,'PLANO DE APLICAÇÃO'!$A$4:$B$1013,2,0)</f>
        <v>#N/A</v>
      </c>
      <c r="G2955" s="71"/>
      <c r="H2955" s="130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73"/>
      <c r="J2955" s="74"/>
      <c r="K2955" s="78"/>
    </row>
    <row r="2956" spans="1:11" s="131" customFormat="1" ht="41.25" customHeight="1" thickBot="1">
      <c r="A2956" s="68"/>
      <c r="B2956" s="77"/>
      <c r="C2956" s="76"/>
      <c r="D2956" s="69" t="e">
        <f>VLOOKUP($C2955:$C$4969,$C$27:$D$4969,2,0)</f>
        <v>#N/A</v>
      </c>
      <c r="E2956" s="79"/>
      <c r="F2956" s="70" t="e">
        <f>VLOOKUP($E2956:$E$4969,'PLANO DE APLICAÇÃO'!$A$4:$B$1013,2,0)</f>
        <v>#N/A</v>
      </c>
      <c r="G2956" s="71"/>
      <c r="H2956" s="130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73"/>
      <c r="J2956" s="74"/>
      <c r="K2956" s="78"/>
    </row>
    <row r="2957" spans="1:11" s="131" customFormat="1" ht="41.25" customHeight="1" thickBot="1">
      <c r="A2957" s="68"/>
      <c r="B2957" s="77"/>
      <c r="C2957" s="76"/>
      <c r="D2957" s="69" t="e">
        <f>VLOOKUP($C2956:$C$4969,$C$27:$D$4969,2,0)</f>
        <v>#N/A</v>
      </c>
      <c r="E2957" s="79"/>
      <c r="F2957" s="70" t="e">
        <f>VLOOKUP($E2957:$E$4969,'PLANO DE APLICAÇÃO'!$A$4:$B$1013,2,0)</f>
        <v>#N/A</v>
      </c>
      <c r="G2957" s="71"/>
      <c r="H2957" s="130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73"/>
      <c r="J2957" s="74"/>
      <c r="K2957" s="78"/>
    </row>
    <row r="2958" spans="1:11" s="131" customFormat="1" ht="41.25" customHeight="1" thickBot="1">
      <c r="A2958" s="68"/>
      <c r="B2958" s="77"/>
      <c r="C2958" s="76"/>
      <c r="D2958" s="69" t="e">
        <f>VLOOKUP($C2957:$C$4969,$C$27:$D$4969,2,0)</f>
        <v>#N/A</v>
      </c>
      <c r="E2958" s="79"/>
      <c r="F2958" s="70" t="e">
        <f>VLOOKUP($E2958:$E$4969,'PLANO DE APLICAÇÃO'!$A$4:$B$1013,2,0)</f>
        <v>#N/A</v>
      </c>
      <c r="G2958" s="71"/>
      <c r="H2958" s="130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73"/>
      <c r="J2958" s="74"/>
      <c r="K2958" s="78"/>
    </row>
    <row r="2959" spans="1:11" s="131" customFormat="1" ht="41.25" customHeight="1" thickBot="1">
      <c r="A2959" s="68"/>
      <c r="B2959" s="77"/>
      <c r="C2959" s="76"/>
      <c r="D2959" s="69" t="e">
        <f>VLOOKUP($C2958:$C$4969,$C$27:$D$4969,2,0)</f>
        <v>#N/A</v>
      </c>
      <c r="E2959" s="79"/>
      <c r="F2959" s="70" t="e">
        <f>VLOOKUP($E2959:$E$4969,'PLANO DE APLICAÇÃO'!$A$4:$B$1013,2,0)</f>
        <v>#N/A</v>
      </c>
      <c r="G2959" s="71"/>
      <c r="H2959" s="130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73"/>
      <c r="J2959" s="74"/>
      <c r="K2959" s="78"/>
    </row>
    <row r="2960" spans="1:11" s="131" customFormat="1" ht="41.25" customHeight="1" thickBot="1">
      <c r="A2960" s="68"/>
      <c r="B2960" s="77"/>
      <c r="C2960" s="76"/>
      <c r="D2960" s="69" t="e">
        <f>VLOOKUP($C2959:$C$4969,$C$27:$D$4969,2,0)</f>
        <v>#N/A</v>
      </c>
      <c r="E2960" s="79"/>
      <c r="F2960" s="70" t="e">
        <f>VLOOKUP($E2960:$E$4969,'PLANO DE APLICAÇÃO'!$A$4:$B$1013,2,0)</f>
        <v>#N/A</v>
      </c>
      <c r="G2960" s="71"/>
      <c r="H2960" s="130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73"/>
      <c r="J2960" s="74"/>
      <c r="K2960" s="78"/>
    </row>
    <row r="2961" spans="1:11" s="131" customFormat="1" ht="41.25" customHeight="1" thickBot="1">
      <c r="A2961" s="68"/>
      <c r="B2961" s="77"/>
      <c r="C2961" s="76"/>
      <c r="D2961" s="69" t="e">
        <f>VLOOKUP($C2960:$C$4969,$C$27:$D$4969,2,0)</f>
        <v>#N/A</v>
      </c>
      <c r="E2961" s="79"/>
      <c r="F2961" s="70" t="e">
        <f>VLOOKUP($E2961:$E$4969,'PLANO DE APLICAÇÃO'!$A$4:$B$1013,2,0)</f>
        <v>#N/A</v>
      </c>
      <c r="G2961" s="71"/>
      <c r="H2961" s="130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73"/>
      <c r="J2961" s="74"/>
      <c r="K2961" s="78"/>
    </row>
    <row r="2962" spans="1:11" s="131" customFormat="1" ht="41.25" customHeight="1" thickBot="1">
      <c r="A2962" s="68"/>
      <c r="B2962" s="77"/>
      <c r="C2962" s="76"/>
      <c r="D2962" s="69" t="e">
        <f>VLOOKUP($C2961:$C$4969,$C$27:$D$4969,2,0)</f>
        <v>#N/A</v>
      </c>
      <c r="E2962" s="79"/>
      <c r="F2962" s="70" t="e">
        <f>VLOOKUP($E2962:$E$4969,'PLANO DE APLICAÇÃO'!$A$4:$B$1013,2,0)</f>
        <v>#N/A</v>
      </c>
      <c r="G2962" s="71"/>
      <c r="H2962" s="130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73"/>
      <c r="J2962" s="74"/>
      <c r="K2962" s="78"/>
    </row>
    <row r="2963" spans="1:11" s="131" customFormat="1" ht="41.25" customHeight="1" thickBot="1">
      <c r="A2963" s="68"/>
      <c r="B2963" s="77"/>
      <c r="C2963" s="76"/>
      <c r="D2963" s="69" t="e">
        <f>VLOOKUP($C2962:$C$4969,$C$27:$D$4969,2,0)</f>
        <v>#N/A</v>
      </c>
      <c r="E2963" s="79"/>
      <c r="F2963" s="70" t="e">
        <f>VLOOKUP($E2963:$E$4969,'PLANO DE APLICAÇÃO'!$A$4:$B$1013,2,0)</f>
        <v>#N/A</v>
      </c>
      <c r="G2963" s="71"/>
      <c r="H2963" s="130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73"/>
      <c r="J2963" s="74"/>
      <c r="K2963" s="78"/>
    </row>
    <row r="2964" spans="1:11" s="131" customFormat="1" ht="41.25" customHeight="1" thickBot="1">
      <c r="A2964" s="68"/>
      <c r="B2964" s="77"/>
      <c r="C2964" s="76"/>
      <c r="D2964" s="69" t="e">
        <f>VLOOKUP($C2963:$C$4969,$C$27:$D$4969,2,0)</f>
        <v>#N/A</v>
      </c>
      <c r="E2964" s="79"/>
      <c r="F2964" s="70" t="e">
        <f>VLOOKUP($E2964:$E$4969,'PLANO DE APLICAÇÃO'!$A$4:$B$1013,2,0)</f>
        <v>#N/A</v>
      </c>
      <c r="G2964" s="71"/>
      <c r="H2964" s="130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73"/>
      <c r="J2964" s="74"/>
      <c r="K2964" s="78"/>
    </row>
    <row r="2965" spans="1:11" s="131" customFormat="1" ht="41.25" customHeight="1" thickBot="1">
      <c r="A2965" s="68"/>
      <c r="B2965" s="77"/>
      <c r="C2965" s="76"/>
      <c r="D2965" s="69" t="e">
        <f>VLOOKUP($C2964:$C$4969,$C$27:$D$4969,2,0)</f>
        <v>#N/A</v>
      </c>
      <c r="E2965" s="79"/>
      <c r="F2965" s="70" t="e">
        <f>VLOOKUP($E2965:$E$4969,'PLANO DE APLICAÇÃO'!$A$4:$B$1013,2,0)</f>
        <v>#N/A</v>
      </c>
      <c r="G2965" s="71"/>
      <c r="H2965" s="130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73"/>
      <c r="J2965" s="74"/>
      <c r="K2965" s="78"/>
    </row>
    <row r="2966" spans="1:11" s="131" customFormat="1" ht="41.25" customHeight="1" thickBot="1">
      <c r="A2966" s="68"/>
      <c r="B2966" s="77"/>
      <c r="C2966" s="76"/>
      <c r="D2966" s="69" t="e">
        <f>VLOOKUP($C2965:$C$4969,$C$27:$D$4969,2,0)</f>
        <v>#N/A</v>
      </c>
      <c r="E2966" s="79"/>
      <c r="F2966" s="70" t="e">
        <f>VLOOKUP($E2966:$E$4969,'PLANO DE APLICAÇÃO'!$A$4:$B$1013,2,0)</f>
        <v>#N/A</v>
      </c>
      <c r="G2966" s="71"/>
      <c r="H2966" s="130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73"/>
      <c r="J2966" s="74"/>
      <c r="K2966" s="78"/>
    </row>
    <row r="2967" spans="1:11" s="131" customFormat="1" ht="41.25" customHeight="1" thickBot="1">
      <c r="A2967" s="68"/>
      <c r="B2967" s="77"/>
      <c r="C2967" s="76"/>
      <c r="D2967" s="69" t="e">
        <f>VLOOKUP($C2966:$C$4969,$C$27:$D$4969,2,0)</f>
        <v>#N/A</v>
      </c>
      <c r="E2967" s="79"/>
      <c r="F2967" s="70" t="e">
        <f>VLOOKUP($E2967:$E$4969,'PLANO DE APLICAÇÃO'!$A$4:$B$1013,2,0)</f>
        <v>#N/A</v>
      </c>
      <c r="G2967" s="71"/>
      <c r="H2967" s="130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73"/>
      <c r="J2967" s="74"/>
      <c r="K2967" s="78"/>
    </row>
    <row r="2968" spans="1:11" s="131" customFormat="1" ht="41.25" customHeight="1" thickBot="1">
      <c r="A2968" s="68"/>
      <c r="B2968" s="77"/>
      <c r="C2968" s="76"/>
      <c r="D2968" s="69" t="e">
        <f>VLOOKUP($C2967:$C$4969,$C$27:$D$4969,2,0)</f>
        <v>#N/A</v>
      </c>
      <c r="E2968" s="79"/>
      <c r="F2968" s="70" t="e">
        <f>VLOOKUP($E2968:$E$4969,'PLANO DE APLICAÇÃO'!$A$4:$B$1013,2,0)</f>
        <v>#N/A</v>
      </c>
      <c r="G2968" s="71"/>
      <c r="H2968" s="130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73"/>
      <c r="J2968" s="74"/>
      <c r="K2968" s="78"/>
    </row>
    <row r="2969" spans="1:11" s="131" customFormat="1" ht="41.25" customHeight="1" thickBot="1">
      <c r="A2969" s="68"/>
      <c r="B2969" s="77"/>
      <c r="C2969" s="76"/>
      <c r="D2969" s="69" t="e">
        <f>VLOOKUP($C2968:$C$4969,$C$27:$D$4969,2,0)</f>
        <v>#N/A</v>
      </c>
      <c r="E2969" s="79"/>
      <c r="F2969" s="70" t="e">
        <f>VLOOKUP($E2969:$E$4969,'PLANO DE APLICAÇÃO'!$A$4:$B$1013,2,0)</f>
        <v>#N/A</v>
      </c>
      <c r="G2969" s="71"/>
      <c r="H2969" s="130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73"/>
      <c r="J2969" s="74"/>
      <c r="K2969" s="78"/>
    </row>
    <row r="2970" spans="1:11" s="131" customFormat="1" ht="41.25" customHeight="1" thickBot="1">
      <c r="A2970" s="68"/>
      <c r="B2970" s="77"/>
      <c r="C2970" s="76"/>
      <c r="D2970" s="69" t="e">
        <f>VLOOKUP($C2969:$C$4969,$C$27:$D$4969,2,0)</f>
        <v>#N/A</v>
      </c>
      <c r="E2970" s="79"/>
      <c r="F2970" s="70" t="e">
        <f>VLOOKUP($E2970:$E$4969,'PLANO DE APLICAÇÃO'!$A$4:$B$1013,2,0)</f>
        <v>#N/A</v>
      </c>
      <c r="G2970" s="71"/>
      <c r="H2970" s="130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73"/>
      <c r="J2970" s="74"/>
      <c r="K2970" s="78"/>
    </row>
    <row r="2971" spans="1:11" s="131" customFormat="1" ht="41.25" customHeight="1" thickBot="1">
      <c r="A2971" s="68"/>
      <c r="B2971" s="77"/>
      <c r="C2971" s="76"/>
      <c r="D2971" s="69" t="e">
        <f>VLOOKUP($C2970:$C$4969,$C$27:$D$4969,2,0)</f>
        <v>#N/A</v>
      </c>
      <c r="E2971" s="79"/>
      <c r="F2971" s="70" t="e">
        <f>VLOOKUP($E2971:$E$4969,'PLANO DE APLICAÇÃO'!$A$4:$B$1013,2,0)</f>
        <v>#N/A</v>
      </c>
      <c r="G2971" s="71"/>
      <c r="H2971" s="130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73"/>
      <c r="J2971" s="74"/>
      <c r="K2971" s="78"/>
    </row>
    <row r="2972" spans="1:11" s="131" customFormat="1" ht="41.25" customHeight="1" thickBot="1">
      <c r="A2972" s="68"/>
      <c r="B2972" s="77"/>
      <c r="C2972" s="76"/>
      <c r="D2972" s="69" t="e">
        <f>VLOOKUP($C2971:$C$4969,$C$27:$D$4969,2,0)</f>
        <v>#N/A</v>
      </c>
      <c r="E2972" s="79"/>
      <c r="F2972" s="70" t="e">
        <f>VLOOKUP($E2972:$E$4969,'PLANO DE APLICAÇÃO'!$A$4:$B$1013,2,0)</f>
        <v>#N/A</v>
      </c>
      <c r="G2972" s="71"/>
      <c r="H2972" s="130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73"/>
      <c r="J2972" s="74"/>
      <c r="K2972" s="78"/>
    </row>
    <row r="2973" spans="1:11" s="131" customFormat="1" ht="41.25" customHeight="1" thickBot="1">
      <c r="A2973" s="68"/>
      <c r="B2973" s="77"/>
      <c r="C2973" s="76"/>
      <c r="D2973" s="69" t="e">
        <f>VLOOKUP($C2972:$C$4969,$C$27:$D$4969,2,0)</f>
        <v>#N/A</v>
      </c>
      <c r="E2973" s="79"/>
      <c r="F2973" s="70" t="e">
        <f>VLOOKUP($E2973:$E$4969,'PLANO DE APLICAÇÃO'!$A$4:$B$1013,2,0)</f>
        <v>#N/A</v>
      </c>
      <c r="G2973" s="71"/>
      <c r="H2973" s="130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73"/>
      <c r="J2973" s="74"/>
      <c r="K2973" s="78"/>
    </row>
    <row r="2974" spans="1:11" s="131" customFormat="1" ht="41.25" customHeight="1" thickBot="1">
      <c r="A2974" s="68"/>
      <c r="B2974" s="77"/>
      <c r="C2974" s="76"/>
      <c r="D2974" s="69" t="e">
        <f>VLOOKUP($C2973:$C$4969,$C$27:$D$4969,2,0)</f>
        <v>#N/A</v>
      </c>
      <c r="E2974" s="79"/>
      <c r="F2974" s="70" t="e">
        <f>VLOOKUP($E2974:$E$4969,'PLANO DE APLICAÇÃO'!$A$4:$B$1013,2,0)</f>
        <v>#N/A</v>
      </c>
      <c r="G2974" s="71"/>
      <c r="H2974" s="130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73"/>
      <c r="J2974" s="74"/>
      <c r="K2974" s="78"/>
    </row>
    <row r="2975" spans="1:11" s="131" customFormat="1" ht="41.25" customHeight="1" thickBot="1">
      <c r="A2975" s="68"/>
      <c r="B2975" s="77"/>
      <c r="C2975" s="76"/>
      <c r="D2975" s="69" t="e">
        <f>VLOOKUP($C2974:$C$4969,$C$27:$D$4969,2,0)</f>
        <v>#N/A</v>
      </c>
      <c r="E2975" s="79"/>
      <c r="F2975" s="70" t="e">
        <f>VLOOKUP($E2975:$E$4969,'PLANO DE APLICAÇÃO'!$A$4:$B$1013,2,0)</f>
        <v>#N/A</v>
      </c>
      <c r="G2975" s="71"/>
      <c r="H2975" s="130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73"/>
      <c r="J2975" s="74"/>
      <c r="K2975" s="78"/>
    </row>
    <row r="2976" spans="1:11" s="131" customFormat="1" ht="41.25" customHeight="1" thickBot="1">
      <c r="A2976" s="68"/>
      <c r="B2976" s="77"/>
      <c r="C2976" s="76"/>
      <c r="D2976" s="69" t="e">
        <f>VLOOKUP($C2975:$C$4969,$C$27:$D$4969,2,0)</f>
        <v>#N/A</v>
      </c>
      <c r="E2976" s="79"/>
      <c r="F2976" s="70" t="e">
        <f>VLOOKUP($E2976:$E$4969,'PLANO DE APLICAÇÃO'!$A$4:$B$1013,2,0)</f>
        <v>#N/A</v>
      </c>
      <c r="G2976" s="71"/>
      <c r="H2976" s="130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73"/>
      <c r="J2976" s="74"/>
      <c r="K2976" s="78"/>
    </row>
    <row r="2977" spans="1:11" s="131" customFormat="1" ht="41.25" customHeight="1" thickBot="1">
      <c r="A2977" s="68"/>
      <c r="B2977" s="77"/>
      <c r="C2977" s="76"/>
      <c r="D2977" s="69" t="e">
        <f>VLOOKUP($C2976:$C$4969,$C$27:$D$4969,2,0)</f>
        <v>#N/A</v>
      </c>
      <c r="E2977" s="79"/>
      <c r="F2977" s="70" t="e">
        <f>VLOOKUP($E2977:$E$4969,'PLANO DE APLICAÇÃO'!$A$4:$B$1013,2,0)</f>
        <v>#N/A</v>
      </c>
      <c r="G2977" s="71"/>
      <c r="H2977" s="130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73"/>
      <c r="J2977" s="74"/>
      <c r="K2977" s="78"/>
    </row>
    <row r="2978" spans="1:11" s="131" customFormat="1" ht="41.25" customHeight="1" thickBot="1">
      <c r="A2978" s="68"/>
      <c r="B2978" s="77"/>
      <c r="C2978" s="76"/>
      <c r="D2978" s="69" t="e">
        <f>VLOOKUP($C2977:$C$4969,$C$27:$D$4969,2,0)</f>
        <v>#N/A</v>
      </c>
      <c r="E2978" s="79"/>
      <c r="F2978" s="70" t="e">
        <f>VLOOKUP($E2978:$E$4969,'PLANO DE APLICAÇÃO'!$A$4:$B$1013,2,0)</f>
        <v>#N/A</v>
      </c>
      <c r="G2978" s="71"/>
      <c r="H2978" s="130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73"/>
      <c r="J2978" s="74"/>
      <c r="K2978" s="78"/>
    </row>
    <row r="2979" spans="1:11" s="131" customFormat="1" ht="41.25" customHeight="1" thickBot="1">
      <c r="A2979" s="68"/>
      <c r="B2979" s="77"/>
      <c r="C2979" s="76"/>
      <c r="D2979" s="69" t="e">
        <f>VLOOKUP($C2978:$C$4969,$C$27:$D$4969,2,0)</f>
        <v>#N/A</v>
      </c>
      <c r="E2979" s="79"/>
      <c r="F2979" s="70" t="e">
        <f>VLOOKUP($E2979:$E$4969,'PLANO DE APLICAÇÃO'!$A$4:$B$1013,2,0)</f>
        <v>#N/A</v>
      </c>
      <c r="G2979" s="71"/>
      <c r="H2979" s="130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73"/>
      <c r="J2979" s="74"/>
      <c r="K2979" s="78"/>
    </row>
    <row r="2980" spans="1:11" s="131" customFormat="1" ht="41.25" customHeight="1" thickBot="1">
      <c r="A2980" s="68"/>
      <c r="B2980" s="77"/>
      <c r="C2980" s="76"/>
      <c r="D2980" s="69" t="e">
        <f>VLOOKUP($C2979:$C$4969,$C$27:$D$4969,2,0)</f>
        <v>#N/A</v>
      </c>
      <c r="E2980" s="79"/>
      <c r="F2980" s="70" t="e">
        <f>VLOOKUP($E2980:$E$4969,'PLANO DE APLICAÇÃO'!$A$4:$B$1013,2,0)</f>
        <v>#N/A</v>
      </c>
      <c r="G2980" s="71"/>
      <c r="H2980" s="130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73"/>
      <c r="J2980" s="74"/>
      <c r="K2980" s="78"/>
    </row>
    <row r="2981" spans="1:11" s="131" customFormat="1" ht="41.25" customHeight="1" thickBot="1">
      <c r="A2981" s="68"/>
      <c r="B2981" s="77"/>
      <c r="C2981" s="76"/>
      <c r="D2981" s="69" t="e">
        <f>VLOOKUP($C2980:$C$4969,$C$27:$D$4969,2,0)</f>
        <v>#N/A</v>
      </c>
      <c r="E2981" s="79"/>
      <c r="F2981" s="70" t="e">
        <f>VLOOKUP($E2981:$E$4969,'PLANO DE APLICAÇÃO'!$A$4:$B$1013,2,0)</f>
        <v>#N/A</v>
      </c>
      <c r="G2981" s="71"/>
      <c r="H2981" s="130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73"/>
      <c r="J2981" s="74"/>
      <c r="K2981" s="78"/>
    </row>
    <row r="2982" spans="1:11" s="131" customFormat="1" ht="41.25" customHeight="1" thickBot="1">
      <c r="A2982" s="68"/>
      <c r="B2982" s="77"/>
      <c r="C2982" s="76"/>
      <c r="D2982" s="69" t="e">
        <f>VLOOKUP($C2981:$C$4969,$C$27:$D$4969,2,0)</f>
        <v>#N/A</v>
      </c>
      <c r="E2982" s="79"/>
      <c r="F2982" s="70" t="e">
        <f>VLOOKUP($E2982:$E$4969,'PLANO DE APLICAÇÃO'!$A$4:$B$1013,2,0)</f>
        <v>#N/A</v>
      </c>
      <c r="G2982" s="71"/>
      <c r="H2982" s="130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73"/>
      <c r="J2982" s="74"/>
      <c r="K2982" s="78"/>
    </row>
    <row r="2983" spans="1:11" s="131" customFormat="1" ht="41.25" customHeight="1" thickBot="1">
      <c r="A2983" s="68"/>
      <c r="B2983" s="77"/>
      <c r="C2983" s="76"/>
      <c r="D2983" s="69" t="e">
        <f>VLOOKUP($C2982:$C$4969,$C$27:$D$4969,2,0)</f>
        <v>#N/A</v>
      </c>
      <c r="E2983" s="79"/>
      <c r="F2983" s="70" t="e">
        <f>VLOOKUP($E2983:$E$4969,'PLANO DE APLICAÇÃO'!$A$4:$B$1013,2,0)</f>
        <v>#N/A</v>
      </c>
      <c r="G2983" s="71"/>
      <c r="H2983" s="130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73"/>
      <c r="J2983" s="74"/>
      <c r="K2983" s="78"/>
    </row>
    <row r="2984" spans="1:11" s="131" customFormat="1" ht="41.25" customHeight="1" thickBot="1">
      <c r="A2984" s="68"/>
      <c r="B2984" s="77"/>
      <c r="C2984" s="76"/>
      <c r="D2984" s="69" t="e">
        <f>VLOOKUP($C2983:$C$4969,$C$27:$D$4969,2,0)</f>
        <v>#N/A</v>
      </c>
      <c r="E2984" s="79"/>
      <c r="F2984" s="70" t="e">
        <f>VLOOKUP($E2984:$E$4969,'PLANO DE APLICAÇÃO'!$A$4:$B$1013,2,0)</f>
        <v>#N/A</v>
      </c>
      <c r="G2984" s="71"/>
      <c r="H2984" s="130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73"/>
      <c r="J2984" s="74"/>
      <c r="K2984" s="78"/>
    </row>
    <row r="2985" spans="1:11" s="131" customFormat="1" ht="41.25" customHeight="1" thickBot="1">
      <c r="A2985" s="68"/>
      <c r="B2985" s="77"/>
      <c r="C2985" s="76"/>
      <c r="D2985" s="69" t="e">
        <f>VLOOKUP($C2984:$C$4969,$C$27:$D$4969,2,0)</f>
        <v>#N/A</v>
      </c>
      <c r="E2985" s="79"/>
      <c r="F2985" s="70" t="e">
        <f>VLOOKUP($E2985:$E$4969,'PLANO DE APLICAÇÃO'!$A$4:$B$1013,2,0)</f>
        <v>#N/A</v>
      </c>
      <c r="G2985" s="71"/>
      <c r="H2985" s="130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73"/>
      <c r="J2985" s="74"/>
      <c r="K2985" s="78"/>
    </row>
    <row r="2986" spans="1:11" s="131" customFormat="1" ht="41.25" customHeight="1" thickBot="1">
      <c r="A2986" s="68"/>
      <c r="B2986" s="77"/>
      <c r="C2986" s="76"/>
      <c r="D2986" s="69" t="e">
        <f>VLOOKUP($C2985:$C$4969,$C$27:$D$4969,2,0)</f>
        <v>#N/A</v>
      </c>
      <c r="E2986" s="79"/>
      <c r="F2986" s="70" t="e">
        <f>VLOOKUP($E2986:$E$4969,'PLANO DE APLICAÇÃO'!$A$4:$B$1013,2,0)</f>
        <v>#N/A</v>
      </c>
      <c r="G2986" s="71"/>
      <c r="H2986" s="130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73"/>
      <c r="J2986" s="74"/>
      <c r="K2986" s="78"/>
    </row>
    <row r="2987" spans="1:11" s="131" customFormat="1" ht="41.25" customHeight="1" thickBot="1">
      <c r="A2987" s="68"/>
      <c r="B2987" s="77"/>
      <c r="C2987" s="76"/>
      <c r="D2987" s="69" t="e">
        <f>VLOOKUP($C2986:$C$4969,$C$27:$D$4969,2,0)</f>
        <v>#N/A</v>
      </c>
      <c r="E2987" s="79"/>
      <c r="F2987" s="70" t="e">
        <f>VLOOKUP($E2987:$E$4969,'PLANO DE APLICAÇÃO'!$A$4:$B$1013,2,0)</f>
        <v>#N/A</v>
      </c>
      <c r="G2987" s="71"/>
      <c r="H2987" s="130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73"/>
      <c r="J2987" s="74"/>
      <c r="K2987" s="78"/>
    </row>
    <row r="2988" spans="1:11" s="131" customFormat="1" ht="41.25" customHeight="1" thickBot="1">
      <c r="A2988" s="68"/>
      <c r="B2988" s="77"/>
      <c r="C2988" s="76"/>
      <c r="D2988" s="69" t="e">
        <f>VLOOKUP($C2987:$C$4969,$C$27:$D$4969,2,0)</f>
        <v>#N/A</v>
      </c>
      <c r="E2988" s="79"/>
      <c r="F2988" s="70" t="e">
        <f>VLOOKUP($E2988:$E$4969,'PLANO DE APLICAÇÃO'!$A$4:$B$1013,2,0)</f>
        <v>#N/A</v>
      </c>
      <c r="G2988" s="71"/>
      <c r="H2988" s="130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73"/>
      <c r="J2988" s="74"/>
      <c r="K2988" s="78"/>
    </row>
    <row r="2989" spans="1:11" s="131" customFormat="1" ht="41.25" customHeight="1" thickBot="1">
      <c r="A2989" s="68"/>
      <c r="B2989" s="77"/>
      <c r="C2989" s="76"/>
      <c r="D2989" s="69" t="e">
        <f>VLOOKUP($C2988:$C$4969,$C$27:$D$4969,2,0)</f>
        <v>#N/A</v>
      </c>
      <c r="E2989" s="79"/>
      <c r="F2989" s="70" t="e">
        <f>VLOOKUP($E2989:$E$4969,'PLANO DE APLICAÇÃO'!$A$4:$B$1013,2,0)</f>
        <v>#N/A</v>
      </c>
      <c r="G2989" s="71"/>
      <c r="H2989" s="130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73"/>
      <c r="J2989" s="74"/>
      <c r="K2989" s="78"/>
    </row>
    <row r="2990" spans="1:11" s="131" customFormat="1" ht="41.25" customHeight="1" thickBot="1">
      <c r="A2990" s="68"/>
      <c r="B2990" s="77"/>
      <c r="C2990" s="76"/>
      <c r="D2990" s="69" t="e">
        <f>VLOOKUP($C2989:$C$4969,$C$27:$D$4969,2,0)</f>
        <v>#N/A</v>
      </c>
      <c r="E2990" s="79"/>
      <c r="F2990" s="70" t="e">
        <f>VLOOKUP($E2990:$E$4969,'PLANO DE APLICAÇÃO'!$A$4:$B$1013,2,0)</f>
        <v>#N/A</v>
      </c>
      <c r="G2990" s="71"/>
      <c r="H2990" s="130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73"/>
      <c r="J2990" s="74"/>
      <c r="K2990" s="78"/>
    </row>
    <row r="2991" spans="1:11" s="131" customFormat="1" ht="41.25" customHeight="1" thickBot="1">
      <c r="A2991" s="68"/>
      <c r="B2991" s="77"/>
      <c r="C2991" s="76"/>
      <c r="D2991" s="69" t="e">
        <f>VLOOKUP($C2990:$C$4969,$C$27:$D$4969,2,0)</f>
        <v>#N/A</v>
      </c>
      <c r="E2991" s="79"/>
      <c r="F2991" s="70" t="e">
        <f>VLOOKUP($E2991:$E$4969,'PLANO DE APLICAÇÃO'!$A$4:$B$1013,2,0)</f>
        <v>#N/A</v>
      </c>
      <c r="G2991" s="71"/>
      <c r="H2991" s="130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73"/>
      <c r="J2991" s="74"/>
      <c r="K2991" s="78"/>
    </row>
    <row r="2992" spans="1:11" s="131" customFormat="1" ht="41.25" customHeight="1" thickBot="1">
      <c r="A2992" s="68"/>
      <c r="B2992" s="77"/>
      <c r="C2992" s="76"/>
      <c r="D2992" s="69" t="e">
        <f>VLOOKUP($C2991:$C$4969,$C$27:$D$4969,2,0)</f>
        <v>#N/A</v>
      </c>
      <c r="E2992" s="79"/>
      <c r="F2992" s="70" t="e">
        <f>VLOOKUP($E2992:$E$4969,'PLANO DE APLICAÇÃO'!$A$4:$B$1013,2,0)</f>
        <v>#N/A</v>
      </c>
      <c r="G2992" s="71"/>
      <c r="H2992" s="130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73"/>
      <c r="J2992" s="74"/>
      <c r="K2992" s="78"/>
    </row>
    <row r="2993" spans="1:11" s="131" customFormat="1" ht="41.25" customHeight="1" thickBot="1">
      <c r="A2993" s="68"/>
      <c r="B2993" s="77"/>
      <c r="C2993" s="76"/>
      <c r="D2993" s="69" t="e">
        <f>VLOOKUP($C2992:$C$4969,$C$27:$D$4969,2,0)</f>
        <v>#N/A</v>
      </c>
      <c r="E2993" s="79"/>
      <c r="F2993" s="70" t="e">
        <f>VLOOKUP($E2993:$E$4969,'PLANO DE APLICAÇÃO'!$A$4:$B$1013,2,0)</f>
        <v>#N/A</v>
      </c>
      <c r="G2993" s="71"/>
      <c r="H2993" s="130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73"/>
      <c r="J2993" s="74"/>
      <c r="K2993" s="78"/>
    </row>
    <row r="2994" spans="1:11" s="131" customFormat="1" ht="41.25" customHeight="1" thickBot="1">
      <c r="A2994" s="68"/>
      <c r="B2994" s="77"/>
      <c r="C2994" s="76"/>
      <c r="D2994" s="69" t="e">
        <f>VLOOKUP($C2993:$C$4969,$C$27:$D$4969,2,0)</f>
        <v>#N/A</v>
      </c>
      <c r="E2994" s="79"/>
      <c r="F2994" s="70" t="e">
        <f>VLOOKUP($E2994:$E$4969,'PLANO DE APLICAÇÃO'!$A$4:$B$1013,2,0)</f>
        <v>#N/A</v>
      </c>
      <c r="G2994" s="71"/>
      <c r="H2994" s="130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73"/>
      <c r="J2994" s="74"/>
      <c r="K2994" s="78"/>
    </row>
    <row r="2995" spans="1:11" s="131" customFormat="1" ht="41.25" customHeight="1" thickBot="1">
      <c r="A2995" s="68"/>
      <c r="B2995" s="77"/>
      <c r="C2995" s="76"/>
      <c r="D2995" s="69" t="e">
        <f>VLOOKUP($C2994:$C$4969,$C$27:$D$4969,2,0)</f>
        <v>#N/A</v>
      </c>
      <c r="E2995" s="79"/>
      <c r="F2995" s="70" t="e">
        <f>VLOOKUP($E2995:$E$4969,'PLANO DE APLICAÇÃO'!$A$4:$B$1013,2,0)</f>
        <v>#N/A</v>
      </c>
      <c r="G2995" s="71"/>
      <c r="H2995" s="130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73"/>
      <c r="J2995" s="74"/>
      <c r="K2995" s="78"/>
    </row>
    <row r="2996" spans="1:11" s="131" customFormat="1" ht="41.25" customHeight="1" thickBot="1">
      <c r="A2996" s="68"/>
      <c r="B2996" s="77"/>
      <c r="C2996" s="76"/>
      <c r="D2996" s="69" t="e">
        <f>VLOOKUP($C2995:$C$4969,$C$27:$D$4969,2,0)</f>
        <v>#N/A</v>
      </c>
      <c r="E2996" s="79"/>
      <c r="F2996" s="70" t="e">
        <f>VLOOKUP($E2996:$E$4969,'PLANO DE APLICAÇÃO'!$A$4:$B$1013,2,0)</f>
        <v>#N/A</v>
      </c>
      <c r="G2996" s="71"/>
      <c r="H2996" s="130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73"/>
      <c r="J2996" s="74"/>
      <c r="K2996" s="78"/>
    </row>
    <row r="2997" spans="1:11" s="131" customFormat="1" ht="41.25" customHeight="1" thickBot="1">
      <c r="A2997" s="68"/>
      <c r="B2997" s="77"/>
      <c r="C2997" s="76"/>
      <c r="D2997" s="69" t="e">
        <f>VLOOKUP($C2996:$C$4969,$C$27:$D$4969,2,0)</f>
        <v>#N/A</v>
      </c>
      <c r="E2997" s="79"/>
      <c r="F2997" s="70" t="e">
        <f>VLOOKUP($E2997:$E$4969,'PLANO DE APLICAÇÃO'!$A$4:$B$1013,2,0)</f>
        <v>#N/A</v>
      </c>
      <c r="G2997" s="71"/>
      <c r="H2997" s="130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73"/>
      <c r="J2997" s="74"/>
      <c r="K2997" s="78"/>
    </row>
    <row r="2998" spans="1:11" s="131" customFormat="1" ht="41.25" customHeight="1" thickBot="1">
      <c r="A2998" s="68"/>
      <c r="B2998" s="77"/>
      <c r="C2998" s="76"/>
      <c r="D2998" s="69" t="e">
        <f>VLOOKUP($C2997:$C$4969,$C$27:$D$4969,2,0)</f>
        <v>#N/A</v>
      </c>
      <c r="E2998" s="79"/>
      <c r="F2998" s="70" t="e">
        <f>VLOOKUP($E2998:$E$4969,'PLANO DE APLICAÇÃO'!$A$4:$B$1013,2,0)</f>
        <v>#N/A</v>
      </c>
      <c r="G2998" s="71"/>
      <c r="H2998" s="130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73"/>
      <c r="J2998" s="74"/>
      <c r="K2998" s="78"/>
    </row>
    <row r="2999" spans="1:11" s="131" customFormat="1" ht="41.25" customHeight="1" thickBot="1">
      <c r="A2999" s="68"/>
      <c r="B2999" s="77"/>
      <c r="C2999" s="76"/>
      <c r="D2999" s="69" t="e">
        <f>VLOOKUP($C2998:$C$4969,$C$27:$D$4969,2,0)</f>
        <v>#N/A</v>
      </c>
      <c r="E2999" s="79"/>
      <c r="F2999" s="70" t="e">
        <f>VLOOKUP($E2999:$E$4969,'PLANO DE APLICAÇÃO'!$A$4:$B$1013,2,0)</f>
        <v>#N/A</v>
      </c>
      <c r="G2999" s="71"/>
      <c r="H2999" s="130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73"/>
      <c r="J2999" s="74"/>
      <c r="K2999" s="78"/>
    </row>
    <row r="3000" spans="1:11" s="131" customFormat="1" ht="41.25" customHeight="1" thickBot="1">
      <c r="A3000" s="68"/>
      <c r="B3000" s="77"/>
      <c r="C3000" s="76"/>
      <c r="D3000" s="69" t="e">
        <f>VLOOKUP($C2999:$C$4969,$C$27:$D$4969,2,0)</f>
        <v>#N/A</v>
      </c>
      <c r="E3000" s="79"/>
      <c r="F3000" s="70" t="e">
        <f>VLOOKUP($E3000:$E$4969,'PLANO DE APLICAÇÃO'!$A$4:$B$1013,2,0)</f>
        <v>#N/A</v>
      </c>
      <c r="G3000" s="71"/>
      <c r="H3000" s="130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73"/>
      <c r="J3000" s="74"/>
      <c r="K3000" s="78"/>
    </row>
    <row r="3001" spans="1:11" s="131" customFormat="1" ht="41.25" customHeight="1" thickBot="1">
      <c r="A3001" s="68"/>
      <c r="B3001" s="77"/>
      <c r="C3001" s="76"/>
      <c r="D3001" s="69" t="e">
        <f>VLOOKUP($C3000:$C$4969,$C$27:$D$4969,2,0)</f>
        <v>#N/A</v>
      </c>
      <c r="E3001" s="79"/>
      <c r="F3001" s="70" t="e">
        <f>VLOOKUP($E3001:$E$4969,'PLANO DE APLICAÇÃO'!$A$4:$B$1013,2,0)</f>
        <v>#N/A</v>
      </c>
      <c r="G3001" s="71"/>
      <c r="H3001" s="130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73"/>
      <c r="J3001" s="74"/>
      <c r="K3001" s="78"/>
    </row>
    <row r="3002" spans="1:11" s="131" customFormat="1" ht="41.25" customHeight="1" thickBot="1">
      <c r="A3002" s="68"/>
      <c r="B3002" s="77"/>
      <c r="C3002" s="76"/>
      <c r="D3002" s="69" t="e">
        <f>VLOOKUP($C3001:$C$4969,$C$27:$D$4969,2,0)</f>
        <v>#N/A</v>
      </c>
      <c r="E3002" s="79"/>
      <c r="F3002" s="70" t="e">
        <f>VLOOKUP($E3002:$E$4969,'PLANO DE APLICAÇÃO'!$A$4:$B$1013,2,0)</f>
        <v>#N/A</v>
      </c>
      <c r="G3002" s="71"/>
      <c r="H3002" s="130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73"/>
      <c r="J3002" s="74"/>
      <c r="K3002" s="78"/>
    </row>
    <row r="3003" spans="1:11" s="131" customFormat="1" ht="41.25" customHeight="1" thickBot="1">
      <c r="A3003" s="68"/>
      <c r="B3003" s="77"/>
      <c r="C3003" s="76"/>
      <c r="D3003" s="69" t="e">
        <f>VLOOKUP($C3002:$C$4969,$C$27:$D$4969,2,0)</f>
        <v>#N/A</v>
      </c>
      <c r="E3003" s="79"/>
      <c r="F3003" s="70" t="e">
        <f>VLOOKUP($E3003:$E$4969,'PLANO DE APLICAÇÃO'!$A$4:$B$1013,2,0)</f>
        <v>#N/A</v>
      </c>
      <c r="G3003" s="71"/>
      <c r="H3003" s="130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73"/>
      <c r="J3003" s="74"/>
      <c r="K3003" s="78"/>
    </row>
    <row r="3004" spans="1:11" s="131" customFormat="1" ht="41.25" customHeight="1" thickBot="1">
      <c r="A3004" s="68"/>
      <c r="B3004" s="77"/>
      <c r="C3004" s="76"/>
      <c r="D3004" s="69" t="e">
        <f>VLOOKUP($C3003:$C$4969,$C$27:$D$4969,2,0)</f>
        <v>#N/A</v>
      </c>
      <c r="E3004" s="79"/>
      <c r="F3004" s="70" t="e">
        <f>VLOOKUP($E3004:$E$4969,'PLANO DE APLICAÇÃO'!$A$4:$B$1013,2,0)</f>
        <v>#N/A</v>
      </c>
      <c r="G3004" s="71"/>
      <c r="H3004" s="130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73"/>
      <c r="J3004" s="74"/>
      <c r="K3004" s="78"/>
    </row>
    <row r="3005" spans="1:11" s="131" customFormat="1" ht="41.25" customHeight="1" thickBot="1">
      <c r="A3005" s="68"/>
      <c r="B3005" s="77"/>
      <c r="C3005" s="76"/>
      <c r="D3005" s="69" t="e">
        <f>VLOOKUP($C3004:$C$4969,$C$27:$D$4969,2,0)</f>
        <v>#N/A</v>
      </c>
      <c r="E3005" s="79"/>
      <c r="F3005" s="70" t="e">
        <f>VLOOKUP($E3005:$E$4969,'PLANO DE APLICAÇÃO'!$A$4:$B$1013,2,0)</f>
        <v>#N/A</v>
      </c>
      <c r="G3005" s="71"/>
      <c r="H3005" s="130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73"/>
      <c r="J3005" s="74"/>
      <c r="K3005" s="78"/>
    </row>
    <row r="3006" spans="1:11" s="131" customFormat="1" ht="41.25" customHeight="1" thickBot="1">
      <c r="A3006" s="68"/>
      <c r="B3006" s="77"/>
      <c r="C3006" s="76"/>
      <c r="D3006" s="69" t="e">
        <f>VLOOKUP($C3005:$C$4969,$C$27:$D$4969,2,0)</f>
        <v>#N/A</v>
      </c>
      <c r="E3006" s="79"/>
      <c r="F3006" s="70" t="e">
        <f>VLOOKUP($E3006:$E$4969,'PLANO DE APLICAÇÃO'!$A$4:$B$1013,2,0)</f>
        <v>#N/A</v>
      </c>
      <c r="G3006" s="71"/>
      <c r="H3006" s="130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73"/>
      <c r="J3006" s="74"/>
      <c r="K3006" s="78"/>
    </row>
    <row r="3007" spans="1:11" s="131" customFormat="1" ht="41.25" customHeight="1" thickBot="1">
      <c r="A3007" s="68"/>
      <c r="B3007" s="77"/>
      <c r="C3007" s="76"/>
      <c r="D3007" s="69" t="e">
        <f>VLOOKUP($C3006:$C$4969,$C$27:$D$4969,2,0)</f>
        <v>#N/A</v>
      </c>
      <c r="E3007" s="79"/>
      <c r="F3007" s="70" t="e">
        <f>VLOOKUP($E3007:$E$4969,'PLANO DE APLICAÇÃO'!$A$4:$B$1013,2,0)</f>
        <v>#N/A</v>
      </c>
      <c r="G3007" s="71"/>
      <c r="H3007" s="130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73"/>
      <c r="J3007" s="74"/>
      <c r="K3007" s="78"/>
    </row>
    <row r="3008" spans="1:11" s="131" customFormat="1" ht="41.25" customHeight="1" thickBot="1">
      <c r="A3008" s="68"/>
      <c r="B3008" s="77"/>
      <c r="C3008" s="76"/>
      <c r="D3008" s="69" t="e">
        <f>VLOOKUP($C3007:$C$4969,$C$27:$D$4969,2,0)</f>
        <v>#N/A</v>
      </c>
      <c r="E3008" s="79"/>
      <c r="F3008" s="70" t="e">
        <f>VLOOKUP($E3008:$E$4969,'PLANO DE APLICAÇÃO'!$A$4:$B$1013,2,0)</f>
        <v>#N/A</v>
      </c>
      <c r="G3008" s="71"/>
      <c r="H3008" s="130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73"/>
      <c r="J3008" s="74"/>
      <c r="K3008" s="78"/>
    </row>
    <row r="3009" spans="1:11" s="131" customFormat="1" ht="41.25" customHeight="1" thickBot="1">
      <c r="A3009" s="68"/>
      <c r="B3009" s="77"/>
      <c r="C3009" s="76"/>
      <c r="D3009" s="69" t="e">
        <f>VLOOKUP($C3008:$C$4969,$C$27:$D$4969,2,0)</f>
        <v>#N/A</v>
      </c>
      <c r="E3009" s="79"/>
      <c r="F3009" s="70" t="e">
        <f>VLOOKUP($E3009:$E$4969,'PLANO DE APLICAÇÃO'!$A$4:$B$1013,2,0)</f>
        <v>#N/A</v>
      </c>
      <c r="G3009" s="71"/>
      <c r="H3009" s="130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73"/>
      <c r="J3009" s="74"/>
      <c r="K3009" s="78"/>
    </row>
    <row r="3010" spans="1:11" s="131" customFormat="1" ht="41.25" customHeight="1" thickBot="1">
      <c r="A3010" s="68"/>
      <c r="B3010" s="77"/>
      <c r="C3010" s="76"/>
      <c r="D3010" s="69" t="e">
        <f>VLOOKUP($C3009:$C$4969,$C$27:$D$4969,2,0)</f>
        <v>#N/A</v>
      </c>
      <c r="E3010" s="79"/>
      <c r="F3010" s="70" t="e">
        <f>VLOOKUP($E3010:$E$4969,'PLANO DE APLICAÇÃO'!$A$4:$B$1013,2,0)</f>
        <v>#N/A</v>
      </c>
      <c r="G3010" s="71"/>
      <c r="H3010" s="130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73"/>
      <c r="J3010" s="74"/>
      <c r="K3010" s="78"/>
    </row>
    <row r="3011" spans="1:11" s="131" customFormat="1" ht="41.25" customHeight="1" thickBot="1">
      <c r="A3011" s="68"/>
      <c r="B3011" s="77"/>
      <c r="C3011" s="76"/>
      <c r="D3011" s="69" t="e">
        <f>VLOOKUP($C3010:$C$4969,$C$27:$D$4969,2,0)</f>
        <v>#N/A</v>
      </c>
      <c r="E3011" s="79"/>
      <c r="F3011" s="70" t="e">
        <f>VLOOKUP($E3011:$E$4969,'PLANO DE APLICAÇÃO'!$A$4:$B$1013,2,0)</f>
        <v>#N/A</v>
      </c>
      <c r="G3011" s="71"/>
      <c r="H3011" s="130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73"/>
      <c r="J3011" s="74"/>
      <c r="K3011" s="78"/>
    </row>
    <row r="3012" spans="1:11" s="131" customFormat="1" ht="41.25" customHeight="1" thickBot="1">
      <c r="A3012" s="68"/>
      <c r="B3012" s="77"/>
      <c r="C3012" s="76"/>
      <c r="D3012" s="69" t="e">
        <f>VLOOKUP($C3011:$C$4969,$C$27:$D$4969,2,0)</f>
        <v>#N/A</v>
      </c>
      <c r="E3012" s="79"/>
      <c r="F3012" s="70" t="e">
        <f>VLOOKUP($E3012:$E$4969,'PLANO DE APLICAÇÃO'!$A$4:$B$1013,2,0)</f>
        <v>#N/A</v>
      </c>
      <c r="G3012" s="71"/>
      <c r="H3012" s="130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73"/>
      <c r="J3012" s="74"/>
      <c r="K3012" s="78"/>
    </row>
    <row r="3013" spans="1:11" s="131" customFormat="1" ht="41.25" customHeight="1" thickBot="1">
      <c r="A3013" s="68"/>
      <c r="B3013" s="77"/>
      <c r="C3013" s="76"/>
      <c r="D3013" s="69" t="e">
        <f>VLOOKUP($C3012:$C$4969,$C$27:$D$4969,2,0)</f>
        <v>#N/A</v>
      </c>
      <c r="E3013" s="79"/>
      <c r="F3013" s="70" t="e">
        <f>VLOOKUP($E3013:$E$4969,'PLANO DE APLICAÇÃO'!$A$4:$B$1013,2,0)</f>
        <v>#N/A</v>
      </c>
      <c r="G3013" s="71"/>
      <c r="H3013" s="130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73"/>
      <c r="J3013" s="74"/>
      <c r="K3013" s="78"/>
    </row>
    <row r="3014" spans="1:11" s="131" customFormat="1" ht="41.25" customHeight="1" thickBot="1">
      <c r="A3014" s="68"/>
      <c r="B3014" s="77"/>
      <c r="C3014" s="76"/>
      <c r="D3014" s="69" t="e">
        <f>VLOOKUP($C3013:$C$4969,$C$27:$D$4969,2,0)</f>
        <v>#N/A</v>
      </c>
      <c r="E3014" s="79"/>
      <c r="F3014" s="70" t="e">
        <f>VLOOKUP($E3014:$E$4969,'PLANO DE APLICAÇÃO'!$A$4:$B$1013,2,0)</f>
        <v>#N/A</v>
      </c>
      <c r="G3014" s="71"/>
      <c r="H3014" s="130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73"/>
      <c r="J3014" s="74"/>
      <c r="K3014" s="78"/>
    </row>
    <row r="3015" spans="1:11" s="131" customFormat="1" ht="41.25" customHeight="1" thickBot="1">
      <c r="A3015" s="68"/>
      <c r="B3015" s="77"/>
      <c r="C3015" s="76"/>
      <c r="D3015" s="69" t="e">
        <f>VLOOKUP($C3014:$C$4969,$C$27:$D$4969,2,0)</f>
        <v>#N/A</v>
      </c>
      <c r="E3015" s="79"/>
      <c r="F3015" s="70" t="e">
        <f>VLOOKUP($E3015:$E$4969,'PLANO DE APLICAÇÃO'!$A$4:$B$1013,2,0)</f>
        <v>#N/A</v>
      </c>
      <c r="G3015" s="71"/>
      <c r="H3015" s="130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73"/>
      <c r="J3015" s="74"/>
      <c r="K3015" s="78"/>
    </row>
    <row r="3016" spans="1:11" s="131" customFormat="1" ht="41.25" customHeight="1" thickBot="1">
      <c r="A3016" s="68"/>
      <c r="B3016" s="77"/>
      <c r="C3016" s="76"/>
      <c r="D3016" s="69" t="e">
        <f>VLOOKUP($C3015:$C$4969,$C$27:$D$4969,2,0)</f>
        <v>#N/A</v>
      </c>
      <c r="E3016" s="79"/>
      <c r="F3016" s="70" t="e">
        <f>VLOOKUP($E3016:$E$4969,'PLANO DE APLICAÇÃO'!$A$4:$B$1013,2,0)</f>
        <v>#N/A</v>
      </c>
      <c r="G3016" s="71"/>
      <c r="H3016" s="130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73"/>
      <c r="J3016" s="74"/>
      <c r="K3016" s="78"/>
    </row>
    <row r="3017" spans="1:11" s="131" customFormat="1" ht="41.25" customHeight="1" thickBot="1">
      <c r="A3017" s="68"/>
      <c r="B3017" s="77"/>
      <c r="C3017" s="76"/>
      <c r="D3017" s="69" t="e">
        <f>VLOOKUP($C3016:$C$4969,$C$27:$D$4969,2,0)</f>
        <v>#N/A</v>
      </c>
      <c r="E3017" s="79"/>
      <c r="F3017" s="70" t="e">
        <f>VLOOKUP($E3017:$E$4969,'PLANO DE APLICAÇÃO'!$A$4:$B$1013,2,0)</f>
        <v>#N/A</v>
      </c>
      <c r="G3017" s="71"/>
      <c r="H3017" s="130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73"/>
      <c r="J3017" s="74"/>
      <c r="K3017" s="78"/>
    </row>
    <row r="3018" spans="1:11" s="131" customFormat="1" ht="41.25" customHeight="1" thickBot="1">
      <c r="A3018" s="68"/>
      <c r="B3018" s="77"/>
      <c r="C3018" s="76"/>
      <c r="D3018" s="69" t="e">
        <f>VLOOKUP($C3017:$C$4969,$C$27:$D$4969,2,0)</f>
        <v>#N/A</v>
      </c>
      <c r="E3018" s="79"/>
      <c r="F3018" s="70" t="e">
        <f>VLOOKUP($E3018:$E$4969,'PLANO DE APLICAÇÃO'!$A$4:$B$1013,2,0)</f>
        <v>#N/A</v>
      </c>
      <c r="G3018" s="71"/>
      <c r="H3018" s="130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73"/>
      <c r="J3018" s="74"/>
      <c r="K3018" s="78"/>
    </row>
    <row r="3019" spans="1:11" s="131" customFormat="1" ht="41.25" customHeight="1" thickBot="1">
      <c r="A3019" s="68"/>
      <c r="B3019" s="77"/>
      <c r="C3019" s="76"/>
      <c r="D3019" s="69" t="e">
        <f>VLOOKUP($C3018:$C$4969,$C$27:$D$4969,2,0)</f>
        <v>#N/A</v>
      </c>
      <c r="E3019" s="79"/>
      <c r="F3019" s="70" t="e">
        <f>VLOOKUP($E3019:$E$4969,'PLANO DE APLICAÇÃO'!$A$4:$B$1013,2,0)</f>
        <v>#N/A</v>
      </c>
      <c r="G3019" s="71"/>
      <c r="H3019" s="130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73"/>
      <c r="J3019" s="74"/>
      <c r="K3019" s="78"/>
    </row>
    <row r="3020" spans="1:11" s="131" customFormat="1" ht="41.25" customHeight="1" thickBot="1">
      <c r="A3020" s="68"/>
      <c r="B3020" s="77"/>
      <c r="C3020" s="76"/>
      <c r="D3020" s="69" t="e">
        <f>VLOOKUP($C3019:$C$4969,$C$27:$D$4969,2,0)</f>
        <v>#N/A</v>
      </c>
      <c r="E3020" s="79"/>
      <c r="F3020" s="70" t="e">
        <f>VLOOKUP($E3020:$E$4969,'PLANO DE APLICAÇÃO'!$A$4:$B$1013,2,0)</f>
        <v>#N/A</v>
      </c>
      <c r="G3020" s="71"/>
      <c r="H3020" s="130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73"/>
      <c r="J3020" s="74"/>
      <c r="K3020" s="78"/>
    </row>
    <row r="3021" spans="1:11" s="131" customFormat="1" ht="41.25" customHeight="1" thickBot="1">
      <c r="A3021" s="68"/>
      <c r="B3021" s="77"/>
      <c r="C3021" s="76"/>
      <c r="D3021" s="69" t="e">
        <f>VLOOKUP($C3020:$C$4969,$C$27:$D$4969,2,0)</f>
        <v>#N/A</v>
      </c>
      <c r="E3021" s="79"/>
      <c r="F3021" s="70" t="e">
        <f>VLOOKUP($E3021:$E$4969,'PLANO DE APLICAÇÃO'!$A$4:$B$1013,2,0)</f>
        <v>#N/A</v>
      </c>
      <c r="G3021" s="71"/>
      <c r="H3021" s="130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73"/>
      <c r="J3021" s="74"/>
      <c r="K3021" s="78"/>
    </row>
    <row r="3022" spans="1:11" s="131" customFormat="1" ht="41.25" customHeight="1" thickBot="1">
      <c r="A3022" s="68"/>
      <c r="B3022" s="77"/>
      <c r="C3022" s="76"/>
      <c r="D3022" s="69" t="e">
        <f>VLOOKUP($C3021:$C$4969,$C$27:$D$4969,2,0)</f>
        <v>#N/A</v>
      </c>
      <c r="E3022" s="79"/>
      <c r="F3022" s="70" t="e">
        <f>VLOOKUP($E3022:$E$4969,'PLANO DE APLICAÇÃO'!$A$4:$B$1013,2,0)</f>
        <v>#N/A</v>
      </c>
      <c r="G3022" s="71"/>
      <c r="H3022" s="130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73"/>
      <c r="J3022" s="74"/>
      <c r="K3022" s="78"/>
    </row>
    <row r="3023" spans="1:11" s="131" customFormat="1" ht="41.25" customHeight="1" thickBot="1">
      <c r="A3023" s="68"/>
      <c r="B3023" s="77"/>
      <c r="C3023" s="76"/>
      <c r="D3023" s="69" t="e">
        <f>VLOOKUP($C3022:$C$4969,$C$27:$D$4969,2,0)</f>
        <v>#N/A</v>
      </c>
      <c r="E3023" s="79"/>
      <c r="F3023" s="70" t="e">
        <f>VLOOKUP($E3023:$E$4969,'PLANO DE APLICAÇÃO'!$A$4:$B$1013,2,0)</f>
        <v>#N/A</v>
      </c>
      <c r="G3023" s="71"/>
      <c r="H3023" s="130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73"/>
      <c r="J3023" s="74"/>
      <c r="K3023" s="78"/>
    </row>
    <row r="3024" spans="1:11" s="131" customFormat="1" ht="41.25" customHeight="1" thickBot="1">
      <c r="A3024" s="68"/>
      <c r="B3024" s="77"/>
      <c r="C3024" s="76"/>
      <c r="D3024" s="69" t="e">
        <f>VLOOKUP($C3023:$C$4969,$C$27:$D$4969,2,0)</f>
        <v>#N/A</v>
      </c>
      <c r="E3024" s="79"/>
      <c r="F3024" s="70" t="e">
        <f>VLOOKUP($E3024:$E$4969,'PLANO DE APLICAÇÃO'!$A$4:$B$1013,2,0)</f>
        <v>#N/A</v>
      </c>
      <c r="G3024" s="71"/>
      <c r="H3024" s="130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73"/>
      <c r="J3024" s="74"/>
      <c r="K3024" s="78"/>
    </row>
    <row r="3025" spans="1:11" s="131" customFormat="1" ht="41.25" customHeight="1" thickBot="1">
      <c r="A3025" s="68"/>
      <c r="B3025" s="77"/>
      <c r="C3025" s="76"/>
      <c r="D3025" s="69" t="e">
        <f>VLOOKUP($C3024:$C$4969,$C$27:$D$4969,2,0)</f>
        <v>#N/A</v>
      </c>
      <c r="E3025" s="79"/>
      <c r="F3025" s="70" t="e">
        <f>VLOOKUP($E3025:$E$4969,'PLANO DE APLICAÇÃO'!$A$4:$B$1013,2,0)</f>
        <v>#N/A</v>
      </c>
      <c r="G3025" s="71"/>
      <c r="H3025" s="130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73"/>
      <c r="J3025" s="74"/>
      <c r="K3025" s="78"/>
    </row>
    <row r="3026" spans="1:11" s="131" customFormat="1" ht="41.25" customHeight="1" thickBot="1">
      <c r="A3026" s="68"/>
      <c r="B3026" s="77"/>
      <c r="C3026" s="76"/>
      <c r="D3026" s="69" t="e">
        <f>VLOOKUP($C3025:$C$4969,$C$27:$D$4969,2,0)</f>
        <v>#N/A</v>
      </c>
      <c r="E3026" s="79"/>
      <c r="F3026" s="70" t="e">
        <f>VLOOKUP($E3026:$E$4969,'PLANO DE APLICAÇÃO'!$A$4:$B$1013,2,0)</f>
        <v>#N/A</v>
      </c>
      <c r="G3026" s="71"/>
      <c r="H3026" s="130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73"/>
      <c r="J3026" s="74"/>
      <c r="K3026" s="78"/>
    </row>
    <row r="3027" spans="1:11" s="131" customFormat="1" ht="41.25" customHeight="1" thickBot="1">
      <c r="A3027" s="68"/>
      <c r="B3027" s="77"/>
      <c r="C3027" s="76"/>
      <c r="D3027" s="69" t="e">
        <f>VLOOKUP($C3026:$C$4969,$C$27:$D$4969,2,0)</f>
        <v>#N/A</v>
      </c>
      <c r="E3027" s="79"/>
      <c r="F3027" s="70" t="e">
        <f>VLOOKUP($E3027:$E$4969,'PLANO DE APLICAÇÃO'!$A$4:$B$1013,2,0)</f>
        <v>#N/A</v>
      </c>
      <c r="G3027" s="71"/>
      <c r="H3027" s="130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73"/>
      <c r="J3027" s="74"/>
      <c r="K3027" s="78"/>
    </row>
    <row r="3028" spans="1:11" s="131" customFormat="1" ht="41.25" customHeight="1" thickBot="1">
      <c r="A3028" s="68"/>
      <c r="B3028" s="77"/>
      <c r="C3028" s="76"/>
      <c r="D3028" s="69" t="e">
        <f>VLOOKUP($C3027:$C$4969,$C$27:$D$4969,2,0)</f>
        <v>#N/A</v>
      </c>
      <c r="E3028" s="79"/>
      <c r="F3028" s="70" t="e">
        <f>VLOOKUP($E3028:$E$4969,'PLANO DE APLICAÇÃO'!$A$4:$B$1013,2,0)</f>
        <v>#N/A</v>
      </c>
      <c r="G3028" s="71"/>
      <c r="H3028" s="130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73"/>
      <c r="J3028" s="74"/>
      <c r="K3028" s="78"/>
    </row>
    <row r="3029" spans="1:11" s="131" customFormat="1" ht="41.25" customHeight="1" thickBot="1">
      <c r="A3029" s="68"/>
      <c r="B3029" s="77"/>
      <c r="C3029" s="76"/>
      <c r="D3029" s="69" t="e">
        <f>VLOOKUP($C3028:$C$4969,$C$27:$D$4969,2,0)</f>
        <v>#N/A</v>
      </c>
      <c r="E3029" s="79"/>
      <c r="F3029" s="70" t="e">
        <f>VLOOKUP($E3029:$E$4969,'PLANO DE APLICAÇÃO'!$A$4:$B$1013,2,0)</f>
        <v>#N/A</v>
      </c>
      <c r="G3029" s="71"/>
      <c r="H3029" s="130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73"/>
      <c r="J3029" s="74"/>
      <c r="K3029" s="78"/>
    </row>
    <row r="3030" spans="1:11" s="131" customFormat="1" ht="41.25" customHeight="1" thickBot="1">
      <c r="A3030" s="68"/>
      <c r="B3030" s="77"/>
      <c r="C3030" s="76"/>
      <c r="D3030" s="69" t="e">
        <f>VLOOKUP($C3029:$C$4969,$C$27:$D$4969,2,0)</f>
        <v>#N/A</v>
      </c>
      <c r="E3030" s="79"/>
      <c r="F3030" s="70" t="e">
        <f>VLOOKUP($E3030:$E$4969,'PLANO DE APLICAÇÃO'!$A$4:$B$1013,2,0)</f>
        <v>#N/A</v>
      </c>
      <c r="G3030" s="71"/>
      <c r="H3030" s="130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73"/>
      <c r="J3030" s="74"/>
      <c r="K3030" s="78"/>
    </row>
    <row r="3031" spans="1:11" s="131" customFormat="1" ht="41.25" customHeight="1" thickBot="1">
      <c r="A3031" s="68"/>
      <c r="B3031" s="77"/>
      <c r="C3031" s="76"/>
      <c r="D3031" s="69" t="e">
        <f>VLOOKUP($C3030:$C$4969,$C$27:$D$4969,2,0)</f>
        <v>#N/A</v>
      </c>
      <c r="E3031" s="79"/>
      <c r="F3031" s="70" t="e">
        <f>VLOOKUP($E3031:$E$4969,'PLANO DE APLICAÇÃO'!$A$4:$B$1013,2,0)</f>
        <v>#N/A</v>
      </c>
      <c r="G3031" s="71"/>
      <c r="H3031" s="130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73"/>
      <c r="J3031" s="74"/>
      <c r="K3031" s="78"/>
    </row>
    <row r="3032" spans="1:11" s="131" customFormat="1" ht="41.25" customHeight="1" thickBot="1">
      <c r="A3032" s="68"/>
      <c r="B3032" s="77"/>
      <c r="C3032" s="76"/>
      <c r="D3032" s="69" t="e">
        <f>VLOOKUP($C3031:$C$4969,$C$27:$D$4969,2,0)</f>
        <v>#N/A</v>
      </c>
      <c r="E3032" s="79"/>
      <c r="F3032" s="70" t="e">
        <f>VLOOKUP($E3032:$E$4969,'PLANO DE APLICAÇÃO'!$A$4:$B$1013,2,0)</f>
        <v>#N/A</v>
      </c>
      <c r="G3032" s="71"/>
      <c r="H3032" s="130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73"/>
      <c r="J3032" s="74"/>
      <c r="K3032" s="78"/>
    </row>
    <row r="3033" spans="1:11" s="131" customFormat="1" ht="41.25" customHeight="1" thickBot="1">
      <c r="A3033" s="68"/>
      <c r="B3033" s="77"/>
      <c r="C3033" s="76"/>
      <c r="D3033" s="69" t="e">
        <f>VLOOKUP($C3032:$C$4969,$C$27:$D$4969,2,0)</f>
        <v>#N/A</v>
      </c>
      <c r="E3033" s="79"/>
      <c r="F3033" s="70" t="e">
        <f>VLOOKUP($E3033:$E$4969,'PLANO DE APLICAÇÃO'!$A$4:$B$1013,2,0)</f>
        <v>#N/A</v>
      </c>
      <c r="G3033" s="71"/>
      <c r="H3033" s="130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73"/>
      <c r="J3033" s="74"/>
      <c r="K3033" s="78"/>
    </row>
    <row r="3034" spans="1:11" s="131" customFormat="1" ht="41.25" customHeight="1" thickBot="1">
      <c r="A3034" s="68"/>
      <c r="B3034" s="77"/>
      <c r="C3034" s="76"/>
      <c r="D3034" s="69" t="e">
        <f>VLOOKUP($C3033:$C$4969,$C$27:$D$4969,2,0)</f>
        <v>#N/A</v>
      </c>
      <c r="E3034" s="79"/>
      <c r="F3034" s="70" t="e">
        <f>VLOOKUP($E3034:$E$4969,'PLANO DE APLICAÇÃO'!$A$4:$B$1013,2,0)</f>
        <v>#N/A</v>
      </c>
      <c r="G3034" s="71"/>
      <c r="H3034" s="130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73"/>
      <c r="J3034" s="74"/>
      <c r="K3034" s="78"/>
    </row>
    <row r="3035" spans="1:11" s="131" customFormat="1" ht="41.25" customHeight="1" thickBot="1">
      <c r="A3035" s="68"/>
      <c r="B3035" s="77"/>
      <c r="C3035" s="76"/>
      <c r="D3035" s="69" t="e">
        <f>VLOOKUP($C3034:$C$4969,$C$27:$D$4969,2,0)</f>
        <v>#N/A</v>
      </c>
      <c r="E3035" s="79"/>
      <c r="F3035" s="70" t="e">
        <f>VLOOKUP($E3035:$E$4969,'PLANO DE APLICAÇÃO'!$A$4:$B$1013,2,0)</f>
        <v>#N/A</v>
      </c>
      <c r="G3035" s="71"/>
      <c r="H3035" s="130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73"/>
      <c r="J3035" s="74"/>
      <c r="K3035" s="78"/>
    </row>
    <row r="3036" spans="1:11" s="131" customFormat="1" ht="41.25" customHeight="1" thickBot="1">
      <c r="A3036" s="68"/>
      <c r="B3036" s="77"/>
      <c r="C3036" s="76"/>
      <c r="D3036" s="69" t="e">
        <f>VLOOKUP($C3035:$C$4969,$C$27:$D$4969,2,0)</f>
        <v>#N/A</v>
      </c>
      <c r="E3036" s="79"/>
      <c r="F3036" s="70" t="e">
        <f>VLOOKUP($E3036:$E$4969,'PLANO DE APLICAÇÃO'!$A$4:$B$1013,2,0)</f>
        <v>#N/A</v>
      </c>
      <c r="G3036" s="71"/>
      <c r="H3036" s="130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73"/>
      <c r="J3036" s="74"/>
      <c r="K3036" s="78"/>
    </row>
    <row r="3037" spans="1:11" s="131" customFormat="1" ht="41.25" customHeight="1" thickBot="1">
      <c r="A3037" s="68"/>
      <c r="B3037" s="77"/>
      <c r="C3037" s="76"/>
      <c r="D3037" s="69" t="e">
        <f>VLOOKUP($C3036:$C$4969,$C$27:$D$4969,2,0)</f>
        <v>#N/A</v>
      </c>
      <c r="E3037" s="79"/>
      <c r="F3037" s="70" t="e">
        <f>VLOOKUP($E3037:$E$4969,'PLANO DE APLICAÇÃO'!$A$4:$B$1013,2,0)</f>
        <v>#N/A</v>
      </c>
      <c r="G3037" s="71"/>
      <c r="H3037" s="130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73"/>
      <c r="J3037" s="74"/>
      <c r="K3037" s="78"/>
    </row>
    <row r="3038" spans="1:11" s="131" customFormat="1" ht="41.25" customHeight="1" thickBot="1">
      <c r="A3038" s="68"/>
      <c r="B3038" s="77"/>
      <c r="C3038" s="76"/>
      <c r="D3038" s="69" t="e">
        <f>VLOOKUP($C3037:$C$4969,$C$27:$D$4969,2,0)</f>
        <v>#N/A</v>
      </c>
      <c r="E3038" s="79"/>
      <c r="F3038" s="70" t="e">
        <f>VLOOKUP($E3038:$E$4969,'PLANO DE APLICAÇÃO'!$A$4:$B$1013,2,0)</f>
        <v>#N/A</v>
      </c>
      <c r="G3038" s="71"/>
      <c r="H3038" s="130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73"/>
      <c r="J3038" s="74"/>
      <c r="K3038" s="78"/>
    </row>
    <row r="3039" spans="1:11" s="131" customFormat="1" ht="41.25" customHeight="1" thickBot="1">
      <c r="A3039" s="68"/>
      <c r="B3039" s="77"/>
      <c r="C3039" s="76"/>
      <c r="D3039" s="69" t="e">
        <f>VLOOKUP($C3038:$C$4969,$C$27:$D$4969,2,0)</f>
        <v>#N/A</v>
      </c>
      <c r="E3039" s="79"/>
      <c r="F3039" s="70" t="e">
        <f>VLOOKUP($E3039:$E$4969,'PLANO DE APLICAÇÃO'!$A$4:$B$1013,2,0)</f>
        <v>#N/A</v>
      </c>
      <c r="G3039" s="71"/>
      <c r="H3039" s="130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73"/>
      <c r="J3039" s="74"/>
      <c r="K3039" s="78"/>
    </row>
    <row r="3040" spans="1:11" s="131" customFormat="1" ht="41.25" customHeight="1" thickBot="1">
      <c r="A3040" s="68"/>
      <c r="B3040" s="77"/>
      <c r="C3040" s="76"/>
      <c r="D3040" s="69" t="e">
        <f>VLOOKUP($C3039:$C$4969,$C$27:$D$4969,2,0)</f>
        <v>#N/A</v>
      </c>
      <c r="E3040" s="79"/>
      <c r="F3040" s="70" t="e">
        <f>VLOOKUP($E3040:$E$4969,'PLANO DE APLICAÇÃO'!$A$4:$B$1013,2,0)</f>
        <v>#N/A</v>
      </c>
      <c r="G3040" s="71"/>
      <c r="H3040" s="130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73"/>
      <c r="J3040" s="74"/>
      <c r="K3040" s="78"/>
    </row>
    <row r="3041" spans="1:11" s="131" customFormat="1" ht="41.25" customHeight="1" thickBot="1">
      <c r="A3041" s="68"/>
      <c r="B3041" s="77"/>
      <c r="C3041" s="76"/>
      <c r="D3041" s="69" t="e">
        <f>VLOOKUP($C3040:$C$4969,$C$27:$D$4969,2,0)</f>
        <v>#N/A</v>
      </c>
      <c r="E3041" s="79"/>
      <c r="F3041" s="70" t="e">
        <f>VLOOKUP($E3041:$E$4969,'PLANO DE APLICAÇÃO'!$A$4:$B$1013,2,0)</f>
        <v>#N/A</v>
      </c>
      <c r="G3041" s="71"/>
      <c r="H3041" s="130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73"/>
      <c r="J3041" s="74"/>
      <c r="K3041" s="78"/>
    </row>
    <row r="3042" spans="1:11" s="131" customFormat="1" ht="41.25" customHeight="1" thickBot="1">
      <c r="A3042" s="68"/>
      <c r="B3042" s="77"/>
      <c r="C3042" s="76"/>
      <c r="D3042" s="69" t="e">
        <f>VLOOKUP($C3041:$C$4969,$C$27:$D$4969,2,0)</f>
        <v>#N/A</v>
      </c>
      <c r="E3042" s="79"/>
      <c r="F3042" s="70" t="e">
        <f>VLOOKUP($E3042:$E$4969,'PLANO DE APLICAÇÃO'!$A$4:$B$1013,2,0)</f>
        <v>#N/A</v>
      </c>
      <c r="G3042" s="71"/>
      <c r="H3042" s="130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73"/>
      <c r="J3042" s="74"/>
      <c r="K3042" s="78"/>
    </row>
    <row r="3043" spans="1:11" s="131" customFormat="1" ht="41.25" customHeight="1" thickBot="1">
      <c r="A3043" s="68"/>
      <c r="B3043" s="77"/>
      <c r="C3043" s="76"/>
      <c r="D3043" s="69" t="e">
        <f>VLOOKUP($C3042:$C$4969,$C$27:$D$4969,2,0)</f>
        <v>#N/A</v>
      </c>
      <c r="E3043" s="79"/>
      <c r="F3043" s="70" t="e">
        <f>VLOOKUP($E3043:$E$4969,'PLANO DE APLICAÇÃO'!$A$4:$B$1013,2,0)</f>
        <v>#N/A</v>
      </c>
      <c r="G3043" s="71"/>
      <c r="H3043" s="130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73"/>
      <c r="J3043" s="74"/>
      <c r="K3043" s="78"/>
    </row>
    <row r="3044" spans="1:11" s="131" customFormat="1" ht="41.25" customHeight="1" thickBot="1">
      <c r="A3044" s="68"/>
      <c r="B3044" s="77"/>
      <c r="C3044" s="76"/>
      <c r="D3044" s="69" t="e">
        <f>VLOOKUP($C3043:$C$4969,$C$27:$D$4969,2,0)</f>
        <v>#N/A</v>
      </c>
      <c r="E3044" s="79"/>
      <c r="F3044" s="70" t="e">
        <f>VLOOKUP($E3044:$E$4969,'PLANO DE APLICAÇÃO'!$A$4:$B$1013,2,0)</f>
        <v>#N/A</v>
      </c>
      <c r="G3044" s="71"/>
      <c r="H3044" s="130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73"/>
      <c r="J3044" s="74"/>
      <c r="K3044" s="78"/>
    </row>
    <row r="3045" spans="1:11" s="131" customFormat="1" ht="41.25" customHeight="1" thickBot="1">
      <c r="A3045" s="68"/>
      <c r="B3045" s="77"/>
      <c r="C3045" s="76"/>
      <c r="D3045" s="69" t="e">
        <f>VLOOKUP($C3044:$C$4969,$C$27:$D$4969,2,0)</f>
        <v>#N/A</v>
      </c>
      <c r="E3045" s="79"/>
      <c r="F3045" s="70" t="e">
        <f>VLOOKUP($E3045:$E$4969,'PLANO DE APLICAÇÃO'!$A$4:$B$1013,2,0)</f>
        <v>#N/A</v>
      </c>
      <c r="G3045" s="71"/>
      <c r="H3045" s="130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73"/>
      <c r="J3045" s="74"/>
      <c r="K3045" s="78"/>
    </row>
    <row r="3046" spans="1:11" s="131" customFormat="1" ht="41.25" customHeight="1" thickBot="1">
      <c r="A3046" s="68"/>
      <c r="B3046" s="77"/>
      <c r="C3046" s="76"/>
      <c r="D3046" s="69" t="e">
        <f>VLOOKUP($C3045:$C$4969,$C$27:$D$4969,2,0)</f>
        <v>#N/A</v>
      </c>
      <c r="E3046" s="79"/>
      <c r="F3046" s="70" t="e">
        <f>VLOOKUP($E3046:$E$4969,'PLANO DE APLICAÇÃO'!$A$4:$B$1013,2,0)</f>
        <v>#N/A</v>
      </c>
      <c r="G3046" s="71"/>
      <c r="H3046" s="130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73"/>
      <c r="J3046" s="74"/>
      <c r="K3046" s="78"/>
    </row>
    <row r="3047" spans="1:11" s="131" customFormat="1" ht="41.25" customHeight="1" thickBot="1">
      <c r="A3047" s="68"/>
      <c r="B3047" s="77"/>
      <c r="C3047" s="76"/>
      <c r="D3047" s="69" t="e">
        <f>VLOOKUP($C3046:$C$4969,$C$27:$D$4969,2,0)</f>
        <v>#N/A</v>
      </c>
      <c r="E3047" s="79"/>
      <c r="F3047" s="70" t="e">
        <f>VLOOKUP($E3047:$E$4969,'PLANO DE APLICAÇÃO'!$A$4:$B$1013,2,0)</f>
        <v>#N/A</v>
      </c>
      <c r="G3047" s="71"/>
      <c r="H3047" s="130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73"/>
      <c r="J3047" s="74"/>
      <c r="K3047" s="78"/>
    </row>
    <row r="3048" spans="1:11" s="131" customFormat="1" ht="41.25" customHeight="1" thickBot="1">
      <c r="A3048" s="68"/>
      <c r="B3048" s="77"/>
      <c r="C3048" s="76"/>
      <c r="D3048" s="69" t="e">
        <f>VLOOKUP($C3047:$C$4969,$C$27:$D$4969,2,0)</f>
        <v>#N/A</v>
      </c>
      <c r="E3048" s="79"/>
      <c r="F3048" s="70" t="e">
        <f>VLOOKUP($E3048:$E$4969,'PLANO DE APLICAÇÃO'!$A$4:$B$1013,2,0)</f>
        <v>#N/A</v>
      </c>
      <c r="G3048" s="71"/>
      <c r="H3048" s="130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73"/>
      <c r="J3048" s="74"/>
      <c r="K3048" s="78"/>
    </row>
    <row r="3049" spans="1:11" s="131" customFormat="1" ht="41.25" customHeight="1" thickBot="1">
      <c r="A3049" s="68"/>
      <c r="B3049" s="77"/>
      <c r="C3049" s="76"/>
      <c r="D3049" s="69" t="e">
        <f>VLOOKUP($C3048:$C$4969,$C$27:$D$4969,2,0)</f>
        <v>#N/A</v>
      </c>
      <c r="E3049" s="79"/>
      <c r="F3049" s="70" t="e">
        <f>VLOOKUP($E3049:$E$4969,'PLANO DE APLICAÇÃO'!$A$4:$B$1013,2,0)</f>
        <v>#N/A</v>
      </c>
      <c r="G3049" s="71"/>
      <c r="H3049" s="130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73"/>
      <c r="J3049" s="74"/>
      <c r="K3049" s="78"/>
    </row>
    <row r="3050" spans="1:11" s="131" customFormat="1" ht="41.25" customHeight="1" thickBot="1">
      <c r="A3050" s="68"/>
      <c r="B3050" s="77"/>
      <c r="C3050" s="76"/>
      <c r="D3050" s="69" t="e">
        <f>VLOOKUP($C3049:$C$4969,$C$27:$D$4969,2,0)</f>
        <v>#N/A</v>
      </c>
      <c r="E3050" s="79"/>
      <c r="F3050" s="70" t="e">
        <f>VLOOKUP($E3050:$E$4969,'PLANO DE APLICAÇÃO'!$A$4:$B$1013,2,0)</f>
        <v>#N/A</v>
      </c>
      <c r="G3050" s="71"/>
      <c r="H3050" s="130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73"/>
      <c r="J3050" s="74"/>
      <c r="K3050" s="78"/>
    </row>
    <row r="3051" spans="1:11" s="131" customFormat="1" ht="41.25" customHeight="1" thickBot="1">
      <c r="A3051" s="68"/>
      <c r="B3051" s="77"/>
      <c r="C3051" s="76"/>
      <c r="D3051" s="69" t="e">
        <f>VLOOKUP($C3050:$C$4969,$C$27:$D$4969,2,0)</f>
        <v>#N/A</v>
      </c>
      <c r="E3051" s="79"/>
      <c r="F3051" s="70" t="e">
        <f>VLOOKUP($E3051:$E$4969,'PLANO DE APLICAÇÃO'!$A$4:$B$1013,2,0)</f>
        <v>#N/A</v>
      </c>
      <c r="G3051" s="71"/>
      <c r="H3051" s="130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73"/>
      <c r="J3051" s="74"/>
      <c r="K3051" s="78"/>
    </row>
    <row r="3052" spans="1:11" s="131" customFormat="1" ht="41.25" customHeight="1" thickBot="1">
      <c r="A3052" s="68"/>
      <c r="B3052" s="77"/>
      <c r="C3052" s="76"/>
      <c r="D3052" s="69" t="e">
        <f>VLOOKUP($C3051:$C$4969,$C$27:$D$4969,2,0)</f>
        <v>#N/A</v>
      </c>
      <c r="E3052" s="79"/>
      <c r="F3052" s="70" t="e">
        <f>VLOOKUP($E3052:$E$4969,'PLANO DE APLICAÇÃO'!$A$4:$B$1013,2,0)</f>
        <v>#N/A</v>
      </c>
      <c r="G3052" s="71"/>
      <c r="H3052" s="130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73"/>
      <c r="J3052" s="74"/>
      <c r="K3052" s="78"/>
    </row>
    <row r="3053" spans="1:11" s="131" customFormat="1" ht="41.25" customHeight="1" thickBot="1">
      <c r="A3053" s="68"/>
      <c r="B3053" s="77"/>
      <c r="C3053" s="76"/>
      <c r="D3053" s="69" t="e">
        <f>VLOOKUP($C3052:$C$4969,$C$27:$D$4969,2,0)</f>
        <v>#N/A</v>
      </c>
      <c r="E3053" s="79"/>
      <c r="F3053" s="70" t="e">
        <f>VLOOKUP($E3053:$E$4969,'PLANO DE APLICAÇÃO'!$A$4:$B$1013,2,0)</f>
        <v>#N/A</v>
      </c>
      <c r="G3053" s="71"/>
      <c r="H3053" s="130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73"/>
      <c r="J3053" s="74"/>
      <c r="K3053" s="78"/>
    </row>
    <row r="3054" spans="1:11" s="131" customFormat="1" ht="41.25" customHeight="1" thickBot="1">
      <c r="A3054" s="68"/>
      <c r="B3054" s="77"/>
      <c r="C3054" s="76"/>
      <c r="D3054" s="69" t="e">
        <f>VLOOKUP($C3053:$C$4969,$C$27:$D$4969,2,0)</f>
        <v>#N/A</v>
      </c>
      <c r="E3054" s="79"/>
      <c r="F3054" s="70" t="e">
        <f>VLOOKUP($E3054:$E$4969,'PLANO DE APLICAÇÃO'!$A$4:$B$1013,2,0)</f>
        <v>#N/A</v>
      </c>
      <c r="G3054" s="71"/>
      <c r="H3054" s="130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73"/>
      <c r="J3054" s="74"/>
      <c r="K3054" s="78"/>
    </row>
    <row r="3055" spans="1:11" s="131" customFormat="1" ht="41.25" customHeight="1" thickBot="1">
      <c r="A3055" s="68"/>
      <c r="B3055" s="77"/>
      <c r="C3055" s="76"/>
      <c r="D3055" s="69" t="e">
        <f>VLOOKUP($C3054:$C$4969,$C$27:$D$4969,2,0)</f>
        <v>#N/A</v>
      </c>
      <c r="E3055" s="79"/>
      <c r="F3055" s="70" t="e">
        <f>VLOOKUP($E3055:$E$4969,'PLANO DE APLICAÇÃO'!$A$4:$B$1013,2,0)</f>
        <v>#N/A</v>
      </c>
      <c r="G3055" s="71"/>
      <c r="H3055" s="130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73"/>
      <c r="J3055" s="74"/>
      <c r="K3055" s="78"/>
    </row>
    <row r="3056" spans="1:11" s="131" customFormat="1" ht="41.25" customHeight="1" thickBot="1">
      <c r="A3056" s="68"/>
      <c r="B3056" s="77"/>
      <c r="C3056" s="76"/>
      <c r="D3056" s="69" t="e">
        <f>VLOOKUP($C3055:$C$4969,$C$27:$D$4969,2,0)</f>
        <v>#N/A</v>
      </c>
      <c r="E3056" s="79"/>
      <c r="F3056" s="70" t="e">
        <f>VLOOKUP($E3056:$E$4969,'PLANO DE APLICAÇÃO'!$A$4:$B$1013,2,0)</f>
        <v>#N/A</v>
      </c>
      <c r="G3056" s="71"/>
      <c r="H3056" s="130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73"/>
      <c r="J3056" s="74"/>
      <c r="K3056" s="78"/>
    </row>
    <row r="3057" spans="1:11" s="131" customFormat="1" ht="41.25" customHeight="1" thickBot="1">
      <c r="A3057" s="68"/>
      <c r="B3057" s="77"/>
      <c r="C3057" s="76"/>
      <c r="D3057" s="69" t="e">
        <f>VLOOKUP($C3056:$C$4969,$C$27:$D$4969,2,0)</f>
        <v>#N/A</v>
      </c>
      <c r="E3057" s="79"/>
      <c r="F3057" s="70" t="e">
        <f>VLOOKUP($E3057:$E$4969,'PLANO DE APLICAÇÃO'!$A$4:$B$1013,2,0)</f>
        <v>#N/A</v>
      </c>
      <c r="G3057" s="71"/>
      <c r="H3057" s="130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73"/>
      <c r="J3057" s="74"/>
      <c r="K3057" s="78"/>
    </row>
    <row r="3058" spans="1:11" s="131" customFormat="1" ht="41.25" customHeight="1" thickBot="1">
      <c r="A3058" s="68"/>
      <c r="B3058" s="77"/>
      <c r="C3058" s="76"/>
      <c r="D3058" s="69" t="e">
        <f>VLOOKUP($C3057:$C$4969,$C$27:$D$4969,2,0)</f>
        <v>#N/A</v>
      </c>
      <c r="E3058" s="79"/>
      <c r="F3058" s="70" t="e">
        <f>VLOOKUP($E3058:$E$4969,'PLANO DE APLICAÇÃO'!$A$4:$B$1013,2,0)</f>
        <v>#N/A</v>
      </c>
      <c r="G3058" s="71"/>
      <c r="H3058" s="130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73"/>
      <c r="J3058" s="74"/>
      <c r="K3058" s="78"/>
    </row>
    <row r="3059" spans="1:11" s="131" customFormat="1" ht="41.25" customHeight="1" thickBot="1">
      <c r="A3059" s="68"/>
      <c r="B3059" s="77"/>
      <c r="C3059" s="76"/>
      <c r="D3059" s="69" t="e">
        <f>VLOOKUP($C3058:$C$4969,$C$27:$D$4969,2,0)</f>
        <v>#N/A</v>
      </c>
      <c r="E3059" s="79"/>
      <c r="F3059" s="70" t="e">
        <f>VLOOKUP($E3059:$E$4969,'PLANO DE APLICAÇÃO'!$A$4:$B$1013,2,0)</f>
        <v>#N/A</v>
      </c>
      <c r="G3059" s="71"/>
      <c r="H3059" s="130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73"/>
      <c r="J3059" s="74"/>
      <c r="K3059" s="78"/>
    </row>
    <row r="3060" spans="1:11" s="131" customFormat="1" ht="41.25" customHeight="1" thickBot="1">
      <c r="A3060" s="68"/>
      <c r="B3060" s="77"/>
      <c r="C3060" s="76"/>
      <c r="D3060" s="69" t="e">
        <f>VLOOKUP($C3059:$C$4969,$C$27:$D$4969,2,0)</f>
        <v>#N/A</v>
      </c>
      <c r="E3060" s="79"/>
      <c r="F3060" s="70" t="e">
        <f>VLOOKUP($E3060:$E$4969,'PLANO DE APLICAÇÃO'!$A$4:$B$1013,2,0)</f>
        <v>#N/A</v>
      </c>
      <c r="G3060" s="71"/>
      <c r="H3060" s="130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73"/>
      <c r="J3060" s="74"/>
      <c r="K3060" s="78"/>
    </row>
    <row r="3061" spans="1:11" s="131" customFormat="1" ht="41.25" customHeight="1" thickBot="1">
      <c r="A3061" s="68"/>
      <c r="B3061" s="77"/>
      <c r="C3061" s="76"/>
      <c r="D3061" s="69" t="e">
        <f>VLOOKUP($C3060:$C$4969,$C$27:$D$4969,2,0)</f>
        <v>#N/A</v>
      </c>
      <c r="E3061" s="79"/>
      <c r="F3061" s="70" t="e">
        <f>VLOOKUP($E3061:$E$4969,'PLANO DE APLICAÇÃO'!$A$4:$B$1013,2,0)</f>
        <v>#N/A</v>
      </c>
      <c r="G3061" s="71"/>
      <c r="H3061" s="130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73"/>
      <c r="J3061" s="74"/>
      <c r="K3061" s="78"/>
    </row>
    <row r="3062" spans="1:11" s="131" customFormat="1" ht="41.25" customHeight="1" thickBot="1">
      <c r="A3062" s="68"/>
      <c r="B3062" s="77"/>
      <c r="C3062" s="76"/>
      <c r="D3062" s="69" t="e">
        <f>VLOOKUP($C3061:$C$4969,$C$27:$D$4969,2,0)</f>
        <v>#N/A</v>
      </c>
      <c r="E3062" s="79"/>
      <c r="F3062" s="70" t="e">
        <f>VLOOKUP($E3062:$E$4969,'PLANO DE APLICAÇÃO'!$A$4:$B$1013,2,0)</f>
        <v>#N/A</v>
      </c>
      <c r="G3062" s="71"/>
      <c r="H3062" s="130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73"/>
      <c r="J3062" s="74"/>
      <c r="K3062" s="78"/>
    </row>
    <row r="3063" spans="1:11" s="131" customFormat="1" ht="41.25" customHeight="1" thickBot="1">
      <c r="A3063" s="68"/>
      <c r="B3063" s="77"/>
      <c r="C3063" s="76"/>
      <c r="D3063" s="69" t="e">
        <f>VLOOKUP($C3062:$C$4969,$C$27:$D$4969,2,0)</f>
        <v>#N/A</v>
      </c>
      <c r="E3063" s="79"/>
      <c r="F3063" s="70" t="e">
        <f>VLOOKUP($E3063:$E$4969,'PLANO DE APLICAÇÃO'!$A$4:$B$1013,2,0)</f>
        <v>#N/A</v>
      </c>
      <c r="G3063" s="71"/>
      <c r="H3063" s="130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73"/>
      <c r="J3063" s="74"/>
      <c r="K3063" s="78"/>
    </row>
    <row r="3064" spans="1:11" s="131" customFormat="1" ht="41.25" customHeight="1" thickBot="1">
      <c r="A3064" s="68"/>
      <c r="B3064" s="77"/>
      <c r="C3064" s="76"/>
      <c r="D3064" s="69" t="e">
        <f>VLOOKUP($C3063:$C$4969,$C$27:$D$4969,2,0)</f>
        <v>#N/A</v>
      </c>
      <c r="E3064" s="79"/>
      <c r="F3064" s="70" t="e">
        <f>VLOOKUP($E3064:$E$4969,'PLANO DE APLICAÇÃO'!$A$4:$B$1013,2,0)</f>
        <v>#N/A</v>
      </c>
      <c r="G3064" s="71"/>
      <c r="H3064" s="130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73"/>
      <c r="J3064" s="74"/>
      <c r="K3064" s="78"/>
    </row>
    <row r="3065" spans="1:11" s="131" customFormat="1" ht="41.25" customHeight="1" thickBot="1">
      <c r="A3065" s="68"/>
      <c r="B3065" s="77"/>
      <c r="C3065" s="76"/>
      <c r="D3065" s="69" t="e">
        <f>VLOOKUP($C3064:$C$4969,$C$27:$D$4969,2,0)</f>
        <v>#N/A</v>
      </c>
      <c r="E3065" s="79"/>
      <c r="F3065" s="70" t="e">
        <f>VLOOKUP($E3065:$E$4969,'PLANO DE APLICAÇÃO'!$A$4:$B$1013,2,0)</f>
        <v>#N/A</v>
      </c>
      <c r="G3065" s="71"/>
      <c r="H3065" s="130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73"/>
      <c r="J3065" s="74"/>
      <c r="K3065" s="78"/>
    </row>
    <row r="3066" spans="1:11" s="131" customFormat="1" ht="41.25" customHeight="1" thickBot="1">
      <c r="A3066" s="68"/>
      <c r="B3066" s="77"/>
      <c r="C3066" s="76"/>
      <c r="D3066" s="69" t="e">
        <f>VLOOKUP($C3065:$C$4969,$C$27:$D$4969,2,0)</f>
        <v>#N/A</v>
      </c>
      <c r="E3066" s="79"/>
      <c r="F3066" s="70" t="e">
        <f>VLOOKUP($E3066:$E$4969,'PLANO DE APLICAÇÃO'!$A$4:$B$1013,2,0)</f>
        <v>#N/A</v>
      </c>
      <c r="G3066" s="71"/>
      <c r="H3066" s="130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73"/>
      <c r="J3066" s="74"/>
      <c r="K3066" s="78"/>
    </row>
    <row r="3067" spans="1:11" s="131" customFormat="1" ht="41.25" customHeight="1" thickBot="1">
      <c r="A3067" s="68"/>
      <c r="B3067" s="77"/>
      <c r="C3067" s="76"/>
      <c r="D3067" s="69" t="e">
        <f>VLOOKUP($C3066:$C$4969,$C$27:$D$4969,2,0)</f>
        <v>#N/A</v>
      </c>
      <c r="E3067" s="79"/>
      <c r="F3067" s="70" t="e">
        <f>VLOOKUP($E3067:$E$4969,'PLANO DE APLICAÇÃO'!$A$4:$B$1013,2,0)</f>
        <v>#N/A</v>
      </c>
      <c r="G3067" s="71"/>
      <c r="H3067" s="130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73"/>
      <c r="J3067" s="74"/>
      <c r="K3067" s="78"/>
    </row>
    <row r="3068" spans="1:11" s="131" customFormat="1" ht="41.25" customHeight="1" thickBot="1">
      <c r="A3068" s="68"/>
      <c r="B3068" s="77"/>
      <c r="C3068" s="76"/>
      <c r="D3068" s="69" t="e">
        <f>VLOOKUP($C3067:$C$4969,$C$27:$D$4969,2,0)</f>
        <v>#N/A</v>
      </c>
      <c r="E3068" s="79"/>
      <c r="F3068" s="70" t="e">
        <f>VLOOKUP($E3068:$E$4969,'PLANO DE APLICAÇÃO'!$A$4:$B$1013,2,0)</f>
        <v>#N/A</v>
      </c>
      <c r="G3068" s="71"/>
      <c r="H3068" s="130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73"/>
      <c r="J3068" s="74"/>
      <c r="K3068" s="78"/>
    </row>
    <row r="3069" spans="1:11" s="131" customFormat="1" ht="41.25" customHeight="1" thickBot="1">
      <c r="A3069" s="68"/>
      <c r="B3069" s="77"/>
      <c r="C3069" s="76"/>
      <c r="D3069" s="69" t="e">
        <f>VLOOKUP($C3068:$C$4969,$C$27:$D$4969,2,0)</f>
        <v>#N/A</v>
      </c>
      <c r="E3069" s="79"/>
      <c r="F3069" s="70" t="e">
        <f>VLOOKUP($E3069:$E$4969,'PLANO DE APLICAÇÃO'!$A$4:$B$1013,2,0)</f>
        <v>#N/A</v>
      </c>
      <c r="G3069" s="71"/>
      <c r="H3069" s="130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73"/>
      <c r="J3069" s="74"/>
      <c r="K3069" s="78"/>
    </row>
    <row r="3070" spans="1:11" s="131" customFormat="1" ht="41.25" customHeight="1" thickBot="1">
      <c r="A3070" s="68"/>
      <c r="B3070" s="77"/>
      <c r="C3070" s="76"/>
      <c r="D3070" s="69" t="e">
        <f>VLOOKUP($C3069:$C$4969,$C$27:$D$4969,2,0)</f>
        <v>#N/A</v>
      </c>
      <c r="E3070" s="79"/>
      <c r="F3070" s="70" t="e">
        <f>VLOOKUP($E3070:$E$4969,'PLANO DE APLICAÇÃO'!$A$4:$B$1013,2,0)</f>
        <v>#N/A</v>
      </c>
      <c r="G3070" s="71"/>
      <c r="H3070" s="130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73"/>
      <c r="J3070" s="74"/>
      <c r="K3070" s="78"/>
    </row>
    <row r="3071" spans="1:11" s="131" customFormat="1" ht="41.25" customHeight="1" thickBot="1">
      <c r="A3071" s="68"/>
      <c r="B3071" s="77"/>
      <c r="C3071" s="76"/>
      <c r="D3071" s="69" t="e">
        <f>VLOOKUP($C3070:$C$4969,$C$27:$D$4969,2,0)</f>
        <v>#N/A</v>
      </c>
      <c r="E3071" s="79"/>
      <c r="F3071" s="70" t="e">
        <f>VLOOKUP($E3071:$E$4969,'PLANO DE APLICAÇÃO'!$A$4:$B$1013,2,0)</f>
        <v>#N/A</v>
      </c>
      <c r="G3071" s="71"/>
      <c r="H3071" s="130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73"/>
      <c r="J3071" s="74"/>
      <c r="K3071" s="78"/>
    </row>
    <row r="3072" spans="1:11" s="131" customFormat="1" ht="41.25" customHeight="1" thickBot="1">
      <c r="A3072" s="68"/>
      <c r="B3072" s="77"/>
      <c r="C3072" s="76"/>
      <c r="D3072" s="69" t="e">
        <f>VLOOKUP($C3071:$C$4969,$C$27:$D$4969,2,0)</f>
        <v>#N/A</v>
      </c>
      <c r="E3072" s="79"/>
      <c r="F3072" s="70" t="e">
        <f>VLOOKUP($E3072:$E$4969,'PLANO DE APLICAÇÃO'!$A$4:$B$1013,2,0)</f>
        <v>#N/A</v>
      </c>
      <c r="G3072" s="71"/>
      <c r="H3072" s="130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73"/>
      <c r="J3072" s="74"/>
      <c r="K3072" s="78"/>
    </row>
    <row r="3073" spans="1:11" s="131" customFormat="1" ht="41.25" customHeight="1" thickBot="1">
      <c r="A3073" s="68"/>
      <c r="B3073" s="77"/>
      <c r="C3073" s="76"/>
      <c r="D3073" s="69" t="e">
        <f>VLOOKUP($C3072:$C$4969,$C$27:$D$4969,2,0)</f>
        <v>#N/A</v>
      </c>
      <c r="E3073" s="79"/>
      <c r="F3073" s="70" t="e">
        <f>VLOOKUP($E3073:$E$4969,'PLANO DE APLICAÇÃO'!$A$4:$B$1013,2,0)</f>
        <v>#N/A</v>
      </c>
      <c r="G3073" s="71"/>
      <c r="H3073" s="130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73"/>
      <c r="J3073" s="74"/>
      <c r="K3073" s="78"/>
    </row>
    <row r="3074" spans="1:11" s="131" customFormat="1" ht="41.25" customHeight="1" thickBot="1">
      <c r="A3074" s="68"/>
      <c r="B3074" s="77"/>
      <c r="C3074" s="76"/>
      <c r="D3074" s="69" t="e">
        <f>VLOOKUP($C3073:$C$4969,$C$27:$D$4969,2,0)</f>
        <v>#N/A</v>
      </c>
      <c r="E3074" s="79"/>
      <c r="F3074" s="70" t="e">
        <f>VLOOKUP($E3074:$E$4969,'PLANO DE APLICAÇÃO'!$A$4:$B$1013,2,0)</f>
        <v>#N/A</v>
      </c>
      <c r="G3074" s="71"/>
      <c r="H3074" s="130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73"/>
      <c r="J3074" s="74"/>
      <c r="K3074" s="78"/>
    </row>
    <row r="3075" spans="1:11" s="131" customFormat="1" ht="41.25" customHeight="1" thickBot="1">
      <c r="A3075" s="68"/>
      <c r="B3075" s="77"/>
      <c r="C3075" s="76"/>
      <c r="D3075" s="69" t="e">
        <f>VLOOKUP($C3074:$C$4969,$C$27:$D$4969,2,0)</f>
        <v>#N/A</v>
      </c>
      <c r="E3075" s="79"/>
      <c r="F3075" s="70" t="e">
        <f>VLOOKUP($E3075:$E$4969,'PLANO DE APLICAÇÃO'!$A$4:$B$1013,2,0)</f>
        <v>#N/A</v>
      </c>
      <c r="G3075" s="71"/>
      <c r="H3075" s="130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73"/>
      <c r="J3075" s="74"/>
      <c r="K3075" s="78"/>
    </row>
    <row r="3076" spans="1:11" s="131" customFormat="1" ht="41.25" customHeight="1" thickBot="1">
      <c r="A3076" s="68"/>
      <c r="B3076" s="77"/>
      <c r="C3076" s="76"/>
      <c r="D3076" s="69" t="e">
        <f>VLOOKUP($C3075:$C$4969,$C$27:$D$4969,2,0)</f>
        <v>#N/A</v>
      </c>
      <c r="E3076" s="79"/>
      <c r="F3076" s="70" t="e">
        <f>VLOOKUP($E3076:$E$4969,'PLANO DE APLICAÇÃO'!$A$4:$B$1013,2,0)</f>
        <v>#N/A</v>
      </c>
      <c r="G3076" s="71"/>
      <c r="H3076" s="130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73"/>
      <c r="J3076" s="74"/>
      <c r="K3076" s="78"/>
    </row>
    <row r="3077" spans="1:11" s="131" customFormat="1" ht="41.25" customHeight="1" thickBot="1">
      <c r="A3077" s="68"/>
      <c r="B3077" s="77"/>
      <c r="C3077" s="76"/>
      <c r="D3077" s="69" t="e">
        <f>VLOOKUP($C3076:$C$4969,$C$27:$D$4969,2,0)</f>
        <v>#N/A</v>
      </c>
      <c r="E3077" s="79"/>
      <c r="F3077" s="70" t="e">
        <f>VLOOKUP($E3077:$E$4969,'PLANO DE APLICAÇÃO'!$A$4:$B$1013,2,0)</f>
        <v>#N/A</v>
      </c>
      <c r="G3077" s="71"/>
      <c r="H3077" s="130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73"/>
      <c r="J3077" s="74"/>
      <c r="K3077" s="78"/>
    </row>
    <row r="3078" spans="1:11" s="131" customFormat="1" ht="41.25" customHeight="1" thickBot="1">
      <c r="A3078" s="68"/>
      <c r="B3078" s="77"/>
      <c r="C3078" s="76"/>
      <c r="D3078" s="69" t="e">
        <f>VLOOKUP($C3077:$C$4969,$C$27:$D$4969,2,0)</f>
        <v>#N/A</v>
      </c>
      <c r="E3078" s="79"/>
      <c r="F3078" s="70" t="e">
        <f>VLOOKUP($E3078:$E$4969,'PLANO DE APLICAÇÃO'!$A$4:$B$1013,2,0)</f>
        <v>#N/A</v>
      </c>
      <c r="G3078" s="71"/>
      <c r="H3078" s="130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73"/>
      <c r="J3078" s="74"/>
      <c r="K3078" s="78"/>
    </row>
    <row r="3079" spans="1:11" s="131" customFormat="1" ht="41.25" customHeight="1" thickBot="1">
      <c r="A3079" s="68"/>
      <c r="B3079" s="77"/>
      <c r="C3079" s="76"/>
      <c r="D3079" s="69" t="e">
        <f>VLOOKUP($C3078:$C$4969,$C$27:$D$4969,2,0)</f>
        <v>#N/A</v>
      </c>
      <c r="E3079" s="79"/>
      <c r="F3079" s="70" t="e">
        <f>VLOOKUP($E3079:$E$4969,'PLANO DE APLICAÇÃO'!$A$4:$B$1013,2,0)</f>
        <v>#N/A</v>
      </c>
      <c r="G3079" s="71"/>
      <c r="H3079" s="130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73"/>
      <c r="J3079" s="74"/>
      <c r="K3079" s="78"/>
    </row>
    <row r="3080" spans="1:11" s="131" customFormat="1" ht="41.25" customHeight="1" thickBot="1">
      <c r="A3080" s="68"/>
      <c r="B3080" s="77"/>
      <c r="C3080" s="76"/>
      <c r="D3080" s="69" t="e">
        <f>VLOOKUP($C3079:$C$4969,$C$27:$D$4969,2,0)</f>
        <v>#N/A</v>
      </c>
      <c r="E3080" s="79"/>
      <c r="F3080" s="70" t="e">
        <f>VLOOKUP($E3080:$E$4969,'PLANO DE APLICAÇÃO'!$A$4:$B$1013,2,0)</f>
        <v>#N/A</v>
      </c>
      <c r="G3080" s="71"/>
      <c r="H3080" s="130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73"/>
      <c r="J3080" s="74"/>
      <c r="K3080" s="78"/>
    </row>
    <row r="3081" spans="1:11" s="131" customFormat="1" ht="41.25" customHeight="1" thickBot="1">
      <c r="A3081" s="68"/>
      <c r="B3081" s="77"/>
      <c r="C3081" s="76"/>
      <c r="D3081" s="69" t="e">
        <f>VLOOKUP($C3080:$C$4969,$C$27:$D$4969,2,0)</f>
        <v>#N/A</v>
      </c>
      <c r="E3081" s="79"/>
      <c r="F3081" s="70" t="e">
        <f>VLOOKUP($E3081:$E$4969,'PLANO DE APLICAÇÃO'!$A$4:$B$1013,2,0)</f>
        <v>#N/A</v>
      </c>
      <c r="G3081" s="71"/>
      <c r="H3081" s="130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73"/>
      <c r="J3081" s="74"/>
      <c r="K3081" s="78"/>
    </row>
    <row r="3082" spans="1:11" s="131" customFormat="1" ht="41.25" customHeight="1" thickBot="1">
      <c r="A3082" s="68"/>
      <c r="B3082" s="77"/>
      <c r="C3082" s="76"/>
      <c r="D3082" s="69" t="e">
        <f>VLOOKUP($C3081:$C$4969,$C$27:$D$4969,2,0)</f>
        <v>#N/A</v>
      </c>
      <c r="E3082" s="79"/>
      <c r="F3082" s="70" t="e">
        <f>VLOOKUP($E3082:$E$4969,'PLANO DE APLICAÇÃO'!$A$4:$B$1013,2,0)</f>
        <v>#N/A</v>
      </c>
      <c r="G3082" s="71"/>
      <c r="H3082" s="130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73"/>
      <c r="J3082" s="74"/>
      <c r="K3082" s="78"/>
    </row>
    <row r="3083" spans="1:11" s="131" customFormat="1" ht="41.25" customHeight="1" thickBot="1">
      <c r="A3083" s="68"/>
      <c r="B3083" s="77"/>
      <c r="C3083" s="76"/>
      <c r="D3083" s="69" t="e">
        <f>VLOOKUP($C3082:$C$4969,$C$27:$D$4969,2,0)</f>
        <v>#N/A</v>
      </c>
      <c r="E3083" s="79"/>
      <c r="F3083" s="70" t="e">
        <f>VLOOKUP($E3083:$E$4969,'PLANO DE APLICAÇÃO'!$A$4:$B$1013,2,0)</f>
        <v>#N/A</v>
      </c>
      <c r="G3083" s="71"/>
      <c r="H3083" s="130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73"/>
      <c r="J3083" s="74"/>
      <c r="K3083" s="78"/>
    </row>
    <row r="3084" spans="1:11" s="131" customFormat="1" ht="41.25" customHeight="1" thickBot="1">
      <c r="A3084" s="68"/>
      <c r="B3084" s="77"/>
      <c r="C3084" s="76"/>
      <c r="D3084" s="69" t="e">
        <f>VLOOKUP($C3083:$C$4969,$C$27:$D$4969,2,0)</f>
        <v>#N/A</v>
      </c>
      <c r="E3084" s="79"/>
      <c r="F3084" s="70" t="e">
        <f>VLOOKUP($E3084:$E$4969,'PLANO DE APLICAÇÃO'!$A$4:$B$1013,2,0)</f>
        <v>#N/A</v>
      </c>
      <c r="G3084" s="71"/>
      <c r="H3084" s="130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73"/>
      <c r="J3084" s="74"/>
      <c r="K3084" s="78"/>
    </row>
    <row r="3085" spans="1:11" s="131" customFormat="1" ht="41.25" customHeight="1" thickBot="1">
      <c r="A3085" s="68"/>
      <c r="B3085" s="77"/>
      <c r="C3085" s="76"/>
      <c r="D3085" s="69" t="e">
        <f>VLOOKUP($C3084:$C$4969,$C$27:$D$4969,2,0)</f>
        <v>#N/A</v>
      </c>
      <c r="E3085" s="79"/>
      <c r="F3085" s="70" t="e">
        <f>VLOOKUP($E3085:$E$4969,'PLANO DE APLICAÇÃO'!$A$4:$B$1013,2,0)</f>
        <v>#N/A</v>
      </c>
      <c r="G3085" s="71"/>
      <c r="H3085" s="130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73"/>
      <c r="J3085" s="74"/>
      <c r="K3085" s="78"/>
    </row>
    <row r="3086" spans="1:11" s="131" customFormat="1" ht="41.25" customHeight="1" thickBot="1">
      <c r="A3086" s="68"/>
      <c r="B3086" s="77"/>
      <c r="C3086" s="76"/>
      <c r="D3086" s="69" t="e">
        <f>VLOOKUP($C3085:$C$4969,$C$27:$D$4969,2,0)</f>
        <v>#N/A</v>
      </c>
      <c r="E3086" s="79"/>
      <c r="F3086" s="70" t="e">
        <f>VLOOKUP($E3086:$E$4969,'PLANO DE APLICAÇÃO'!$A$4:$B$1013,2,0)</f>
        <v>#N/A</v>
      </c>
      <c r="G3086" s="71"/>
      <c r="H3086" s="130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73"/>
      <c r="J3086" s="74"/>
      <c r="K3086" s="78"/>
    </row>
    <row r="3087" spans="1:11" s="131" customFormat="1" ht="41.25" customHeight="1" thickBot="1">
      <c r="A3087" s="68"/>
      <c r="B3087" s="77"/>
      <c r="C3087" s="76"/>
      <c r="D3087" s="69" t="e">
        <f>VLOOKUP($C3086:$C$4969,$C$27:$D$4969,2,0)</f>
        <v>#N/A</v>
      </c>
      <c r="E3087" s="79"/>
      <c r="F3087" s="70" t="e">
        <f>VLOOKUP($E3087:$E$4969,'PLANO DE APLICAÇÃO'!$A$4:$B$1013,2,0)</f>
        <v>#N/A</v>
      </c>
      <c r="G3087" s="71"/>
      <c r="H3087" s="130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73"/>
      <c r="J3087" s="74"/>
      <c r="K3087" s="78"/>
    </row>
    <row r="3088" spans="1:11" s="131" customFormat="1" ht="41.25" customHeight="1" thickBot="1">
      <c r="A3088" s="68"/>
      <c r="B3088" s="77"/>
      <c r="C3088" s="76"/>
      <c r="D3088" s="69" t="e">
        <f>VLOOKUP($C3087:$C$4969,$C$27:$D$4969,2,0)</f>
        <v>#N/A</v>
      </c>
      <c r="E3088" s="79"/>
      <c r="F3088" s="70" t="e">
        <f>VLOOKUP($E3088:$E$4969,'PLANO DE APLICAÇÃO'!$A$4:$B$1013,2,0)</f>
        <v>#N/A</v>
      </c>
      <c r="G3088" s="71"/>
      <c r="H3088" s="130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73"/>
      <c r="J3088" s="74"/>
      <c r="K3088" s="78"/>
    </row>
    <row r="3089" spans="1:11" s="131" customFormat="1" ht="41.25" customHeight="1" thickBot="1">
      <c r="A3089" s="68"/>
      <c r="B3089" s="77"/>
      <c r="C3089" s="76"/>
      <c r="D3089" s="69" t="e">
        <f>VLOOKUP($C3088:$C$4969,$C$27:$D$4969,2,0)</f>
        <v>#N/A</v>
      </c>
      <c r="E3089" s="79"/>
      <c r="F3089" s="70" t="e">
        <f>VLOOKUP($E3089:$E$4969,'PLANO DE APLICAÇÃO'!$A$4:$B$1013,2,0)</f>
        <v>#N/A</v>
      </c>
      <c r="G3089" s="71"/>
      <c r="H3089" s="130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73"/>
      <c r="J3089" s="74"/>
      <c r="K3089" s="78"/>
    </row>
    <row r="3090" spans="1:11" s="131" customFormat="1" ht="41.25" customHeight="1" thickBot="1">
      <c r="A3090" s="68"/>
      <c r="B3090" s="77"/>
      <c r="C3090" s="76"/>
      <c r="D3090" s="69" t="e">
        <f>VLOOKUP($C3089:$C$4969,$C$27:$D$4969,2,0)</f>
        <v>#N/A</v>
      </c>
      <c r="E3090" s="79"/>
      <c r="F3090" s="70" t="e">
        <f>VLOOKUP($E3090:$E$4969,'PLANO DE APLICAÇÃO'!$A$4:$B$1013,2,0)</f>
        <v>#N/A</v>
      </c>
      <c r="G3090" s="71"/>
      <c r="H3090" s="130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73"/>
      <c r="J3090" s="74"/>
      <c r="K3090" s="78"/>
    </row>
    <row r="3091" spans="1:11" s="131" customFormat="1" ht="41.25" customHeight="1" thickBot="1">
      <c r="A3091" s="68"/>
      <c r="B3091" s="77"/>
      <c r="C3091" s="76"/>
      <c r="D3091" s="69" t="e">
        <f>VLOOKUP($C3090:$C$4969,$C$27:$D$4969,2,0)</f>
        <v>#N/A</v>
      </c>
      <c r="E3091" s="79"/>
      <c r="F3091" s="70" t="e">
        <f>VLOOKUP($E3091:$E$4969,'PLANO DE APLICAÇÃO'!$A$4:$B$1013,2,0)</f>
        <v>#N/A</v>
      </c>
      <c r="G3091" s="71"/>
      <c r="H3091" s="130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73"/>
      <c r="J3091" s="74"/>
      <c r="K3091" s="78"/>
    </row>
    <row r="3092" spans="1:11" s="131" customFormat="1" ht="41.25" customHeight="1" thickBot="1">
      <c r="A3092" s="68"/>
      <c r="B3092" s="77"/>
      <c r="C3092" s="76"/>
      <c r="D3092" s="69" t="e">
        <f>VLOOKUP($C3091:$C$4969,$C$27:$D$4969,2,0)</f>
        <v>#N/A</v>
      </c>
      <c r="E3092" s="79"/>
      <c r="F3092" s="70" t="e">
        <f>VLOOKUP($E3092:$E$4969,'PLANO DE APLICAÇÃO'!$A$4:$B$1013,2,0)</f>
        <v>#N/A</v>
      </c>
      <c r="G3092" s="71"/>
      <c r="H3092" s="130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73"/>
      <c r="J3092" s="74"/>
      <c r="K3092" s="78"/>
    </row>
    <row r="3093" spans="1:11" s="131" customFormat="1" ht="41.25" customHeight="1" thickBot="1">
      <c r="A3093" s="68"/>
      <c r="B3093" s="77"/>
      <c r="C3093" s="76"/>
      <c r="D3093" s="69" t="e">
        <f>VLOOKUP($C3092:$C$4969,$C$27:$D$4969,2,0)</f>
        <v>#N/A</v>
      </c>
      <c r="E3093" s="79"/>
      <c r="F3093" s="70" t="e">
        <f>VLOOKUP($E3093:$E$4969,'PLANO DE APLICAÇÃO'!$A$4:$B$1013,2,0)</f>
        <v>#N/A</v>
      </c>
      <c r="G3093" s="71"/>
      <c r="H3093" s="130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73"/>
      <c r="J3093" s="74"/>
      <c r="K3093" s="78"/>
    </row>
    <row r="3094" spans="1:11" s="131" customFormat="1" ht="41.25" customHeight="1" thickBot="1">
      <c r="A3094" s="68"/>
      <c r="B3094" s="77"/>
      <c r="C3094" s="76"/>
      <c r="D3094" s="69" t="e">
        <f>VLOOKUP($C3093:$C$4969,$C$27:$D$4969,2,0)</f>
        <v>#N/A</v>
      </c>
      <c r="E3094" s="79"/>
      <c r="F3094" s="70" t="e">
        <f>VLOOKUP($E3094:$E$4969,'PLANO DE APLICAÇÃO'!$A$4:$B$1013,2,0)</f>
        <v>#N/A</v>
      </c>
      <c r="G3094" s="71"/>
      <c r="H3094" s="130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73"/>
      <c r="J3094" s="74"/>
      <c r="K3094" s="78"/>
    </row>
    <row r="3095" spans="1:11" s="131" customFormat="1" ht="41.25" customHeight="1" thickBot="1">
      <c r="A3095" s="68"/>
      <c r="B3095" s="77"/>
      <c r="C3095" s="76"/>
      <c r="D3095" s="69" t="e">
        <f>VLOOKUP($C3094:$C$4969,$C$27:$D$4969,2,0)</f>
        <v>#N/A</v>
      </c>
      <c r="E3095" s="79"/>
      <c r="F3095" s="70" t="e">
        <f>VLOOKUP($E3095:$E$4969,'PLANO DE APLICAÇÃO'!$A$4:$B$1013,2,0)</f>
        <v>#N/A</v>
      </c>
      <c r="G3095" s="71"/>
      <c r="H3095" s="130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73"/>
      <c r="J3095" s="74"/>
      <c r="K3095" s="78"/>
    </row>
    <row r="3096" spans="1:11" s="131" customFormat="1" ht="41.25" customHeight="1" thickBot="1">
      <c r="A3096" s="68"/>
      <c r="B3096" s="77"/>
      <c r="C3096" s="76"/>
      <c r="D3096" s="69" t="e">
        <f>VLOOKUP($C3095:$C$4969,$C$27:$D$4969,2,0)</f>
        <v>#N/A</v>
      </c>
      <c r="E3096" s="79"/>
      <c r="F3096" s="70" t="e">
        <f>VLOOKUP($E3096:$E$4969,'PLANO DE APLICAÇÃO'!$A$4:$B$1013,2,0)</f>
        <v>#N/A</v>
      </c>
      <c r="G3096" s="71"/>
      <c r="H3096" s="130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73"/>
      <c r="J3096" s="74"/>
      <c r="K3096" s="78"/>
    </row>
    <row r="3097" spans="1:11" s="131" customFormat="1" ht="41.25" customHeight="1" thickBot="1">
      <c r="A3097" s="68"/>
      <c r="B3097" s="77"/>
      <c r="C3097" s="76"/>
      <c r="D3097" s="69" t="e">
        <f>VLOOKUP($C3096:$C$4969,$C$27:$D$4969,2,0)</f>
        <v>#N/A</v>
      </c>
      <c r="E3097" s="79"/>
      <c r="F3097" s="70" t="e">
        <f>VLOOKUP($E3097:$E$4969,'PLANO DE APLICAÇÃO'!$A$4:$B$1013,2,0)</f>
        <v>#N/A</v>
      </c>
      <c r="G3097" s="71"/>
      <c r="H3097" s="130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73"/>
      <c r="J3097" s="74"/>
      <c r="K3097" s="78"/>
    </row>
    <row r="3098" spans="1:11" s="131" customFormat="1" ht="41.25" customHeight="1" thickBot="1">
      <c r="A3098" s="68"/>
      <c r="B3098" s="77"/>
      <c r="C3098" s="76"/>
      <c r="D3098" s="69" t="e">
        <f>VLOOKUP($C3097:$C$4969,$C$27:$D$4969,2,0)</f>
        <v>#N/A</v>
      </c>
      <c r="E3098" s="79"/>
      <c r="F3098" s="70" t="e">
        <f>VLOOKUP($E3098:$E$4969,'PLANO DE APLICAÇÃO'!$A$4:$B$1013,2,0)</f>
        <v>#N/A</v>
      </c>
      <c r="G3098" s="71"/>
      <c r="H3098" s="130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73"/>
      <c r="J3098" s="74"/>
      <c r="K3098" s="78"/>
    </row>
    <row r="3099" spans="1:11" s="131" customFormat="1" ht="41.25" customHeight="1" thickBot="1">
      <c r="A3099" s="68"/>
      <c r="B3099" s="77"/>
      <c r="C3099" s="76"/>
      <c r="D3099" s="69" t="e">
        <f>VLOOKUP($C3098:$C$4969,$C$27:$D$4969,2,0)</f>
        <v>#N/A</v>
      </c>
      <c r="E3099" s="79"/>
      <c r="F3099" s="70" t="e">
        <f>VLOOKUP($E3099:$E$4969,'PLANO DE APLICAÇÃO'!$A$4:$B$1013,2,0)</f>
        <v>#N/A</v>
      </c>
      <c r="G3099" s="71"/>
      <c r="H3099" s="130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73"/>
      <c r="J3099" s="74"/>
      <c r="K3099" s="78"/>
    </row>
    <row r="3100" spans="1:11" s="131" customFormat="1" ht="41.25" customHeight="1" thickBot="1">
      <c r="A3100" s="68"/>
      <c r="B3100" s="77"/>
      <c r="C3100" s="76"/>
      <c r="D3100" s="69" t="e">
        <f>VLOOKUP($C3099:$C$4969,$C$27:$D$4969,2,0)</f>
        <v>#N/A</v>
      </c>
      <c r="E3100" s="79"/>
      <c r="F3100" s="70" t="e">
        <f>VLOOKUP($E3100:$E$4969,'PLANO DE APLICAÇÃO'!$A$4:$B$1013,2,0)</f>
        <v>#N/A</v>
      </c>
      <c r="G3100" s="71"/>
      <c r="H3100" s="130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73"/>
      <c r="J3100" s="74"/>
      <c r="K3100" s="78"/>
    </row>
    <row r="3101" spans="1:11" s="131" customFormat="1" ht="41.25" customHeight="1" thickBot="1">
      <c r="A3101" s="68"/>
      <c r="B3101" s="77"/>
      <c r="C3101" s="76"/>
      <c r="D3101" s="69" t="e">
        <f>VLOOKUP($C3100:$C$4969,$C$27:$D$4969,2,0)</f>
        <v>#N/A</v>
      </c>
      <c r="E3101" s="79"/>
      <c r="F3101" s="70" t="e">
        <f>VLOOKUP($E3101:$E$4969,'PLANO DE APLICAÇÃO'!$A$4:$B$1013,2,0)</f>
        <v>#N/A</v>
      </c>
      <c r="G3101" s="71"/>
      <c r="H3101" s="130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73"/>
      <c r="J3101" s="74"/>
      <c r="K3101" s="78"/>
    </row>
    <row r="3102" spans="1:11" s="131" customFormat="1" ht="41.25" customHeight="1" thickBot="1">
      <c r="A3102" s="68"/>
      <c r="B3102" s="77"/>
      <c r="C3102" s="76"/>
      <c r="D3102" s="69" t="e">
        <f>VLOOKUP($C3101:$C$4969,$C$27:$D$4969,2,0)</f>
        <v>#N/A</v>
      </c>
      <c r="E3102" s="79"/>
      <c r="F3102" s="70" t="e">
        <f>VLOOKUP($E3102:$E$4969,'PLANO DE APLICAÇÃO'!$A$4:$B$1013,2,0)</f>
        <v>#N/A</v>
      </c>
      <c r="G3102" s="71"/>
      <c r="H3102" s="130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73"/>
      <c r="J3102" s="74"/>
      <c r="K3102" s="78"/>
    </row>
    <row r="3103" spans="1:11" s="131" customFormat="1" ht="41.25" customHeight="1" thickBot="1">
      <c r="A3103" s="68"/>
      <c r="B3103" s="77"/>
      <c r="C3103" s="76"/>
      <c r="D3103" s="69" t="e">
        <f>VLOOKUP($C3102:$C$4969,$C$27:$D$4969,2,0)</f>
        <v>#N/A</v>
      </c>
      <c r="E3103" s="79"/>
      <c r="F3103" s="70" t="e">
        <f>VLOOKUP($E3103:$E$4969,'PLANO DE APLICAÇÃO'!$A$4:$B$1013,2,0)</f>
        <v>#N/A</v>
      </c>
      <c r="G3103" s="71"/>
      <c r="H3103" s="130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73"/>
      <c r="J3103" s="74"/>
      <c r="K3103" s="78"/>
    </row>
    <row r="3104" spans="1:11" s="131" customFormat="1" ht="41.25" customHeight="1" thickBot="1">
      <c r="A3104" s="68"/>
      <c r="B3104" s="77"/>
      <c r="C3104" s="76"/>
      <c r="D3104" s="69" t="e">
        <f>VLOOKUP($C3103:$C$4969,$C$27:$D$4969,2,0)</f>
        <v>#N/A</v>
      </c>
      <c r="E3104" s="79"/>
      <c r="F3104" s="70" t="e">
        <f>VLOOKUP($E3104:$E$4969,'PLANO DE APLICAÇÃO'!$A$4:$B$1013,2,0)</f>
        <v>#N/A</v>
      </c>
      <c r="G3104" s="71"/>
      <c r="H3104" s="130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73"/>
      <c r="J3104" s="74"/>
      <c r="K3104" s="78"/>
    </row>
    <row r="3105" spans="1:11" s="131" customFormat="1" ht="41.25" customHeight="1" thickBot="1">
      <c r="A3105" s="68"/>
      <c r="B3105" s="77"/>
      <c r="C3105" s="76"/>
      <c r="D3105" s="69" t="e">
        <f>VLOOKUP($C3104:$C$4969,$C$27:$D$4969,2,0)</f>
        <v>#N/A</v>
      </c>
      <c r="E3105" s="79"/>
      <c r="F3105" s="70" t="e">
        <f>VLOOKUP($E3105:$E$4969,'PLANO DE APLICAÇÃO'!$A$4:$B$1013,2,0)</f>
        <v>#N/A</v>
      </c>
      <c r="G3105" s="71"/>
      <c r="H3105" s="130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73"/>
      <c r="J3105" s="74"/>
      <c r="K3105" s="78"/>
    </row>
    <row r="3106" spans="1:11" s="131" customFormat="1" ht="41.25" customHeight="1" thickBot="1">
      <c r="A3106" s="68"/>
      <c r="B3106" s="77"/>
      <c r="C3106" s="76"/>
      <c r="D3106" s="69" t="e">
        <f>VLOOKUP($C3105:$C$4969,$C$27:$D$4969,2,0)</f>
        <v>#N/A</v>
      </c>
      <c r="E3106" s="79"/>
      <c r="F3106" s="70" t="e">
        <f>VLOOKUP($E3106:$E$4969,'PLANO DE APLICAÇÃO'!$A$4:$B$1013,2,0)</f>
        <v>#N/A</v>
      </c>
      <c r="G3106" s="71"/>
      <c r="H3106" s="130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73"/>
      <c r="J3106" s="74"/>
      <c r="K3106" s="78"/>
    </row>
    <row r="3107" spans="1:11" s="131" customFormat="1" ht="41.25" customHeight="1" thickBot="1">
      <c r="A3107" s="68"/>
      <c r="B3107" s="77"/>
      <c r="C3107" s="76"/>
      <c r="D3107" s="69" t="e">
        <f>VLOOKUP($C3106:$C$4969,$C$27:$D$4969,2,0)</f>
        <v>#N/A</v>
      </c>
      <c r="E3107" s="79"/>
      <c r="F3107" s="70" t="e">
        <f>VLOOKUP($E3107:$E$4969,'PLANO DE APLICAÇÃO'!$A$4:$B$1013,2,0)</f>
        <v>#N/A</v>
      </c>
      <c r="G3107" s="71"/>
      <c r="H3107" s="130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73"/>
      <c r="J3107" s="74"/>
      <c r="K3107" s="78"/>
    </row>
    <row r="3108" spans="1:11" s="131" customFormat="1" ht="41.25" customHeight="1" thickBot="1">
      <c r="A3108" s="68"/>
      <c r="B3108" s="77"/>
      <c r="C3108" s="76"/>
      <c r="D3108" s="69" t="e">
        <f>VLOOKUP($C3107:$C$4969,$C$27:$D$4969,2,0)</f>
        <v>#N/A</v>
      </c>
      <c r="E3108" s="79"/>
      <c r="F3108" s="70" t="e">
        <f>VLOOKUP($E3108:$E$4969,'PLANO DE APLICAÇÃO'!$A$4:$B$1013,2,0)</f>
        <v>#N/A</v>
      </c>
      <c r="G3108" s="71"/>
      <c r="H3108" s="130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73"/>
      <c r="J3108" s="74"/>
      <c r="K3108" s="78"/>
    </row>
    <row r="3109" spans="1:11" s="131" customFormat="1" ht="41.25" customHeight="1" thickBot="1">
      <c r="A3109" s="68"/>
      <c r="B3109" s="77"/>
      <c r="C3109" s="76"/>
      <c r="D3109" s="69" t="e">
        <f>VLOOKUP($C3108:$C$4969,$C$27:$D$4969,2,0)</f>
        <v>#N/A</v>
      </c>
      <c r="E3109" s="79"/>
      <c r="F3109" s="70" t="e">
        <f>VLOOKUP($E3109:$E$4969,'PLANO DE APLICAÇÃO'!$A$4:$B$1013,2,0)</f>
        <v>#N/A</v>
      </c>
      <c r="G3109" s="71"/>
      <c r="H3109" s="130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73"/>
      <c r="J3109" s="74"/>
      <c r="K3109" s="78"/>
    </row>
    <row r="3110" spans="1:11" s="131" customFormat="1" ht="41.25" customHeight="1" thickBot="1">
      <c r="A3110" s="68"/>
      <c r="B3110" s="77"/>
      <c r="C3110" s="76"/>
      <c r="D3110" s="69" t="e">
        <f>VLOOKUP($C3109:$C$4969,$C$27:$D$4969,2,0)</f>
        <v>#N/A</v>
      </c>
      <c r="E3110" s="79"/>
      <c r="F3110" s="70" t="e">
        <f>VLOOKUP($E3110:$E$4969,'PLANO DE APLICAÇÃO'!$A$4:$B$1013,2,0)</f>
        <v>#N/A</v>
      </c>
      <c r="G3110" s="71"/>
      <c r="H3110" s="130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73"/>
      <c r="J3110" s="74"/>
      <c r="K3110" s="78"/>
    </row>
    <row r="3111" spans="1:11" s="131" customFormat="1" ht="41.25" customHeight="1" thickBot="1">
      <c r="A3111" s="68"/>
      <c r="B3111" s="77"/>
      <c r="C3111" s="76"/>
      <c r="D3111" s="69" t="e">
        <f>VLOOKUP($C3110:$C$4969,$C$27:$D$4969,2,0)</f>
        <v>#N/A</v>
      </c>
      <c r="E3111" s="79"/>
      <c r="F3111" s="70" t="e">
        <f>VLOOKUP($E3111:$E$4969,'PLANO DE APLICAÇÃO'!$A$4:$B$1013,2,0)</f>
        <v>#N/A</v>
      </c>
      <c r="G3111" s="71"/>
      <c r="H3111" s="130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73"/>
      <c r="J3111" s="74"/>
      <c r="K3111" s="78"/>
    </row>
    <row r="3112" spans="1:11" s="131" customFormat="1" ht="41.25" customHeight="1" thickBot="1">
      <c r="A3112" s="68"/>
      <c r="B3112" s="77"/>
      <c r="C3112" s="76"/>
      <c r="D3112" s="69" t="e">
        <f>VLOOKUP($C3111:$C$4969,$C$27:$D$4969,2,0)</f>
        <v>#N/A</v>
      </c>
      <c r="E3112" s="79"/>
      <c r="F3112" s="70" t="e">
        <f>VLOOKUP($E3112:$E$4969,'PLANO DE APLICAÇÃO'!$A$4:$B$1013,2,0)</f>
        <v>#N/A</v>
      </c>
      <c r="G3112" s="71"/>
      <c r="H3112" s="130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73"/>
      <c r="J3112" s="74"/>
      <c r="K3112" s="78"/>
    </row>
    <row r="3113" spans="1:11" s="131" customFormat="1" ht="41.25" customHeight="1" thickBot="1">
      <c r="A3113" s="68"/>
      <c r="B3113" s="77"/>
      <c r="C3113" s="76"/>
      <c r="D3113" s="69" t="e">
        <f>VLOOKUP($C3112:$C$4969,$C$27:$D$4969,2,0)</f>
        <v>#N/A</v>
      </c>
      <c r="E3113" s="79"/>
      <c r="F3113" s="70" t="e">
        <f>VLOOKUP($E3113:$E$4969,'PLANO DE APLICAÇÃO'!$A$4:$B$1013,2,0)</f>
        <v>#N/A</v>
      </c>
      <c r="G3113" s="71"/>
      <c r="H3113" s="130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73"/>
      <c r="J3113" s="74"/>
      <c r="K3113" s="78"/>
    </row>
    <row r="3114" spans="1:11" s="131" customFormat="1" ht="41.25" customHeight="1" thickBot="1">
      <c r="A3114" s="68"/>
      <c r="B3114" s="77"/>
      <c r="C3114" s="76"/>
      <c r="D3114" s="69" t="e">
        <f>VLOOKUP($C3113:$C$4969,$C$27:$D$4969,2,0)</f>
        <v>#N/A</v>
      </c>
      <c r="E3114" s="79"/>
      <c r="F3114" s="70" t="e">
        <f>VLOOKUP($E3114:$E$4969,'PLANO DE APLICAÇÃO'!$A$4:$B$1013,2,0)</f>
        <v>#N/A</v>
      </c>
      <c r="G3114" s="71"/>
      <c r="H3114" s="130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73"/>
      <c r="J3114" s="74"/>
      <c r="K3114" s="78"/>
    </row>
    <row r="3115" spans="1:11" s="131" customFormat="1" ht="41.25" customHeight="1" thickBot="1">
      <c r="A3115" s="68"/>
      <c r="B3115" s="77"/>
      <c r="C3115" s="76"/>
      <c r="D3115" s="69" t="e">
        <f>VLOOKUP($C3114:$C$4969,$C$27:$D$4969,2,0)</f>
        <v>#N/A</v>
      </c>
      <c r="E3115" s="79"/>
      <c r="F3115" s="70" t="e">
        <f>VLOOKUP($E3115:$E$4969,'PLANO DE APLICAÇÃO'!$A$4:$B$1013,2,0)</f>
        <v>#N/A</v>
      </c>
      <c r="G3115" s="71"/>
      <c r="H3115" s="130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73"/>
      <c r="J3115" s="74"/>
      <c r="K3115" s="78"/>
    </row>
    <row r="3116" spans="1:11" s="131" customFormat="1" ht="41.25" customHeight="1" thickBot="1">
      <c r="A3116" s="68"/>
      <c r="B3116" s="77"/>
      <c r="C3116" s="76"/>
      <c r="D3116" s="69" t="e">
        <f>VLOOKUP($C3115:$C$4969,$C$27:$D$4969,2,0)</f>
        <v>#N/A</v>
      </c>
      <c r="E3116" s="79"/>
      <c r="F3116" s="70" t="e">
        <f>VLOOKUP($E3116:$E$4969,'PLANO DE APLICAÇÃO'!$A$4:$B$1013,2,0)</f>
        <v>#N/A</v>
      </c>
      <c r="G3116" s="71"/>
      <c r="H3116" s="130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73"/>
      <c r="J3116" s="74"/>
      <c r="K3116" s="78"/>
    </row>
    <row r="3117" spans="1:11" s="131" customFormat="1" ht="41.25" customHeight="1" thickBot="1">
      <c r="A3117" s="68"/>
      <c r="B3117" s="77"/>
      <c r="C3117" s="76"/>
      <c r="D3117" s="69" t="e">
        <f>VLOOKUP($C3116:$C$4969,$C$27:$D$4969,2,0)</f>
        <v>#N/A</v>
      </c>
      <c r="E3117" s="79"/>
      <c r="F3117" s="70" t="e">
        <f>VLOOKUP($E3117:$E$4969,'PLANO DE APLICAÇÃO'!$A$4:$B$1013,2,0)</f>
        <v>#N/A</v>
      </c>
      <c r="G3117" s="71"/>
      <c r="H3117" s="130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73"/>
      <c r="J3117" s="74"/>
      <c r="K3117" s="78"/>
    </row>
    <row r="3118" spans="1:11" s="131" customFormat="1" ht="41.25" customHeight="1" thickBot="1">
      <c r="A3118" s="68"/>
      <c r="B3118" s="77"/>
      <c r="C3118" s="76"/>
      <c r="D3118" s="69" t="e">
        <f>VLOOKUP($C3117:$C$4969,$C$27:$D$4969,2,0)</f>
        <v>#N/A</v>
      </c>
      <c r="E3118" s="79"/>
      <c r="F3118" s="70" t="e">
        <f>VLOOKUP($E3118:$E$4969,'PLANO DE APLICAÇÃO'!$A$4:$B$1013,2,0)</f>
        <v>#N/A</v>
      </c>
      <c r="G3118" s="71"/>
      <c r="H3118" s="130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73"/>
      <c r="J3118" s="74"/>
      <c r="K3118" s="78"/>
    </row>
    <row r="3119" spans="1:11" s="131" customFormat="1" ht="41.25" customHeight="1" thickBot="1">
      <c r="A3119" s="68"/>
      <c r="B3119" s="77"/>
      <c r="C3119" s="76"/>
      <c r="D3119" s="69" t="e">
        <f>VLOOKUP($C3118:$C$4969,$C$27:$D$4969,2,0)</f>
        <v>#N/A</v>
      </c>
      <c r="E3119" s="79"/>
      <c r="F3119" s="70" t="e">
        <f>VLOOKUP($E3119:$E$4969,'PLANO DE APLICAÇÃO'!$A$4:$B$1013,2,0)</f>
        <v>#N/A</v>
      </c>
      <c r="G3119" s="71"/>
      <c r="H3119" s="130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73"/>
      <c r="J3119" s="74"/>
      <c r="K3119" s="78"/>
    </row>
    <row r="3120" spans="1:11" s="131" customFormat="1" ht="41.25" customHeight="1" thickBot="1">
      <c r="A3120" s="68"/>
      <c r="B3120" s="77"/>
      <c r="C3120" s="76"/>
      <c r="D3120" s="69" t="e">
        <f>VLOOKUP($C3119:$C$4969,$C$27:$D$4969,2,0)</f>
        <v>#N/A</v>
      </c>
      <c r="E3120" s="79"/>
      <c r="F3120" s="70" t="e">
        <f>VLOOKUP($E3120:$E$4969,'PLANO DE APLICAÇÃO'!$A$4:$B$1013,2,0)</f>
        <v>#N/A</v>
      </c>
      <c r="G3120" s="71"/>
      <c r="H3120" s="130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73"/>
      <c r="J3120" s="74"/>
      <c r="K3120" s="78"/>
    </row>
    <row r="3121" spans="1:11" s="131" customFormat="1" ht="41.25" customHeight="1" thickBot="1">
      <c r="A3121" s="68"/>
      <c r="B3121" s="77"/>
      <c r="C3121" s="76"/>
      <c r="D3121" s="69" t="e">
        <f>VLOOKUP($C3120:$C$4969,$C$27:$D$4969,2,0)</f>
        <v>#N/A</v>
      </c>
      <c r="E3121" s="79"/>
      <c r="F3121" s="70" t="e">
        <f>VLOOKUP($E3121:$E$4969,'PLANO DE APLICAÇÃO'!$A$4:$B$1013,2,0)</f>
        <v>#N/A</v>
      </c>
      <c r="G3121" s="71"/>
      <c r="H3121" s="130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73"/>
      <c r="J3121" s="74"/>
      <c r="K3121" s="78"/>
    </row>
    <row r="3122" spans="1:11" s="131" customFormat="1" ht="41.25" customHeight="1" thickBot="1">
      <c r="A3122" s="68"/>
      <c r="B3122" s="77"/>
      <c r="C3122" s="76"/>
      <c r="D3122" s="69" t="e">
        <f>VLOOKUP($C3121:$C$4969,$C$27:$D$4969,2,0)</f>
        <v>#N/A</v>
      </c>
      <c r="E3122" s="79"/>
      <c r="F3122" s="70" t="e">
        <f>VLOOKUP($E3122:$E$4969,'PLANO DE APLICAÇÃO'!$A$4:$B$1013,2,0)</f>
        <v>#N/A</v>
      </c>
      <c r="G3122" s="71"/>
      <c r="H3122" s="130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73"/>
      <c r="J3122" s="74"/>
      <c r="K3122" s="78"/>
    </row>
    <row r="3123" spans="1:11" s="131" customFormat="1" ht="41.25" customHeight="1" thickBot="1">
      <c r="A3123" s="68"/>
      <c r="B3123" s="77"/>
      <c r="C3123" s="76"/>
      <c r="D3123" s="69" t="e">
        <f>VLOOKUP($C3122:$C$4969,$C$27:$D$4969,2,0)</f>
        <v>#N/A</v>
      </c>
      <c r="E3123" s="79"/>
      <c r="F3123" s="70" t="e">
        <f>VLOOKUP($E3123:$E$4969,'PLANO DE APLICAÇÃO'!$A$4:$B$1013,2,0)</f>
        <v>#N/A</v>
      </c>
      <c r="G3123" s="71"/>
      <c r="H3123" s="130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73"/>
      <c r="J3123" s="74"/>
      <c r="K3123" s="78"/>
    </row>
    <row r="3124" spans="1:11" s="131" customFormat="1" ht="41.25" customHeight="1" thickBot="1">
      <c r="A3124" s="68"/>
      <c r="B3124" s="77"/>
      <c r="C3124" s="76"/>
      <c r="D3124" s="69" t="e">
        <f>VLOOKUP($C3123:$C$4969,$C$27:$D$4969,2,0)</f>
        <v>#N/A</v>
      </c>
      <c r="E3124" s="79"/>
      <c r="F3124" s="70" t="e">
        <f>VLOOKUP($E3124:$E$4969,'PLANO DE APLICAÇÃO'!$A$4:$B$1013,2,0)</f>
        <v>#N/A</v>
      </c>
      <c r="G3124" s="71"/>
      <c r="H3124" s="130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73"/>
      <c r="J3124" s="74"/>
      <c r="K3124" s="78"/>
    </row>
    <row r="3125" spans="1:11" s="131" customFormat="1" ht="41.25" customHeight="1" thickBot="1">
      <c r="A3125" s="68"/>
      <c r="B3125" s="77"/>
      <c r="C3125" s="76"/>
      <c r="D3125" s="69" t="e">
        <f>VLOOKUP($C3124:$C$4969,$C$27:$D$4969,2,0)</f>
        <v>#N/A</v>
      </c>
      <c r="E3125" s="79"/>
      <c r="F3125" s="70" t="e">
        <f>VLOOKUP($E3125:$E$4969,'PLANO DE APLICAÇÃO'!$A$4:$B$1013,2,0)</f>
        <v>#N/A</v>
      </c>
      <c r="G3125" s="71"/>
      <c r="H3125" s="130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73"/>
      <c r="J3125" s="74"/>
      <c r="K3125" s="78"/>
    </row>
    <row r="3126" spans="1:11" s="131" customFormat="1" ht="41.25" customHeight="1" thickBot="1">
      <c r="A3126" s="68"/>
      <c r="B3126" s="77"/>
      <c r="C3126" s="76"/>
      <c r="D3126" s="69" t="e">
        <f>VLOOKUP($C3125:$C$4969,$C$27:$D$4969,2,0)</f>
        <v>#N/A</v>
      </c>
      <c r="E3126" s="79"/>
      <c r="F3126" s="70" t="e">
        <f>VLOOKUP($E3126:$E$4969,'PLANO DE APLICAÇÃO'!$A$4:$B$1013,2,0)</f>
        <v>#N/A</v>
      </c>
      <c r="G3126" s="71"/>
      <c r="H3126" s="130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73"/>
      <c r="J3126" s="74"/>
      <c r="K3126" s="78"/>
    </row>
    <row r="3127" spans="1:11" s="131" customFormat="1" ht="41.25" customHeight="1" thickBot="1">
      <c r="A3127" s="68"/>
      <c r="B3127" s="77"/>
      <c r="C3127" s="76"/>
      <c r="D3127" s="69" t="e">
        <f>VLOOKUP($C3126:$C$4969,$C$27:$D$4969,2,0)</f>
        <v>#N/A</v>
      </c>
      <c r="E3127" s="79"/>
      <c r="F3127" s="70" t="e">
        <f>VLOOKUP($E3127:$E$4969,'PLANO DE APLICAÇÃO'!$A$4:$B$1013,2,0)</f>
        <v>#N/A</v>
      </c>
      <c r="G3127" s="71"/>
      <c r="H3127" s="130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73"/>
      <c r="J3127" s="74"/>
      <c r="K3127" s="78"/>
    </row>
    <row r="3128" spans="1:11" s="131" customFormat="1" ht="41.25" customHeight="1" thickBot="1">
      <c r="A3128" s="68"/>
      <c r="B3128" s="77"/>
      <c r="C3128" s="76"/>
      <c r="D3128" s="69" t="e">
        <f>VLOOKUP($C3127:$C$4969,$C$27:$D$4969,2,0)</f>
        <v>#N/A</v>
      </c>
      <c r="E3128" s="79"/>
      <c r="F3128" s="70" t="e">
        <f>VLOOKUP($E3128:$E$4969,'PLANO DE APLICAÇÃO'!$A$4:$B$1013,2,0)</f>
        <v>#N/A</v>
      </c>
      <c r="G3128" s="71"/>
      <c r="H3128" s="130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73"/>
      <c r="J3128" s="74"/>
      <c r="K3128" s="78"/>
    </row>
    <row r="3129" spans="1:11" s="131" customFormat="1" ht="41.25" customHeight="1" thickBot="1">
      <c r="A3129" s="68"/>
      <c r="B3129" s="77"/>
      <c r="C3129" s="76"/>
      <c r="D3129" s="69" t="e">
        <f>VLOOKUP($C3128:$C$4969,$C$27:$D$4969,2,0)</f>
        <v>#N/A</v>
      </c>
      <c r="E3129" s="79"/>
      <c r="F3129" s="70" t="e">
        <f>VLOOKUP($E3129:$E$4969,'PLANO DE APLICAÇÃO'!$A$4:$B$1013,2,0)</f>
        <v>#N/A</v>
      </c>
      <c r="G3129" s="71"/>
      <c r="H3129" s="130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73"/>
      <c r="J3129" s="74"/>
      <c r="K3129" s="78"/>
    </row>
    <row r="3130" spans="1:11" s="131" customFormat="1" ht="41.25" customHeight="1" thickBot="1">
      <c r="A3130" s="68"/>
      <c r="B3130" s="77"/>
      <c r="C3130" s="76"/>
      <c r="D3130" s="69" t="e">
        <f>VLOOKUP($C3129:$C$4969,$C$27:$D$4969,2,0)</f>
        <v>#N/A</v>
      </c>
      <c r="E3130" s="79"/>
      <c r="F3130" s="70" t="e">
        <f>VLOOKUP($E3130:$E$4969,'PLANO DE APLICAÇÃO'!$A$4:$B$1013,2,0)</f>
        <v>#N/A</v>
      </c>
      <c r="G3130" s="71"/>
      <c r="H3130" s="130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73"/>
      <c r="J3130" s="74"/>
      <c r="K3130" s="78"/>
    </row>
    <row r="3131" spans="1:11" s="131" customFormat="1" ht="41.25" customHeight="1" thickBot="1">
      <c r="A3131" s="68"/>
      <c r="B3131" s="77"/>
      <c r="C3131" s="76"/>
      <c r="D3131" s="69" t="e">
        <f>VLOOKUP($C3130:$C$4969,$C$27:$D$4969,2,0)</f>
        <v>#N/A</v>
      </c>
      <c r="E3131" s="79"/>
      <c r="F3131" s="70" t="e">
        <f>VLOOKUP($E3131:$E$4969,'PLANO DE APLICAÇÃO'!$A$4:$B$1013,2,0)</f>
        <v>#N/A</v>
      </c>
      <c r="G3131" s="71"/>
      <c r="H3131" s="130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73"/>
      <c r="J3131" s="74"/>
      <c r="K3131" s="78"/>
    </row>
    <row r="3132" spans="1:11" s="131" customFormat="1" ht="41.25" customHeight="1" thickBot="1">
      <c r="A3132" s="68"/>
      <c r="B3132" s="77"/>
      <c r="C3132" s="76"/>
      <c r="D3132" s="69" t="e">
        <f>VLOOKUP($C3131:$C$4969,$C$27:$D$4969,2,0)</f>
        <v>#N/A</v>
      </c>
      <c r="E3132" s="79"/>
      <c r="F3132" s="70" t="e">
        <f>VLOOKUP($E3132:$E$4969,'PLANO DE APLICAÇÃO'!$A$4:$B$1013,2,0)</f>
        <v>#N/A</v>
      </c>
      <c r="G3132" s="71"/>
      <c r="H3132" s="130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73"/>
      <c r="J3132" s="74"/>
      <c r="K3132" s="78"/>
    </row>
    <row r="3133" spans="1:11" s="131" customFormat="1" ht="41.25" customHeight="1" thickBot="1">
      <c r="A3133" s="68"/>
      <c r="B3133" s="77"/>
      <c r="C3133" s="76"/>
      <c r="D3133" s="69" t="e">
        <f>VLOOKUP($C3132:$C$4969,$C$27:$D$4969,2,0)</f>
        <v>#N/A</v>
      </c>
      <c r="E3133" s="79"/>
      <c r="F3133" s="70" t="e">
        <f>VLOOKUP($E3133:$E$4969,'PLANO DE APLICAÇÃO'!$A$4:$B$1013,2,0)</f>
        <v>#N/A</v>
      </c>
      <c r="G3133" s="71"/>
      <c r="H3133" s="130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73"/>
      <c r="J3133" s="74"/>
      <c r="K3133" s="78"/>
    </row>
    <row r="3134" spans="1:11" s="131" customFormat="1" ht="41.25" customHeight="1" thickBot="1">
      <c r="A3134" s="68"/>
      <c r="B3134" s="77"/>
      <c r="C3134" s="76"/>
      <c r="D3134" s="69" t="e">
        <f>VLOOKUP($C3133:$C$4969,$C$27:$D$4969,2,0)</f>
        <v>#N/A</v>
      </c>
      <c r="E3134" s="79"/>
      <c r="F3134" s="70" t="e">
        <f>VLOOKUP($E3134:$E$4969,'PLANO DE APLICAÇÃO'!$A$4:$B$1013,2,0)</f>
        <v>#N/A</v>
      </c>
      <c r="G3134" s="71"/>
      <c r="H3134" s="130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73"/>
      <c r="J3134" s="74"/>
      <c r="K3134" s="78"/>
    </row>
    <row r="3135" spans="1:11" s="131" customFormat="1" ht="41.25" customHeight="1" thickBot="1">
      <c r="A3135" s="68"/>
      <c r="B3135" s="77"/>
      <c r="C3135" s="76"/>
      <c r="D3135" s="69" t="e">
        <f>VLOOKUP($C3134:$C$4969,$C$27:$D$4969,2,0)</f>
        <v>#N/A</v>
      </c>
      <c r="E3135" s="79"/>
      <c r="F3135" s="70" t="e">
        <f>VLOOKUP($E3135:$E$4969,'PLANO DE APLICAÇÃO'!$A$4:$B$1013,2,0)</f>
        <v>#N/A</v>
      </c>
      <c r="G3135" s="71"/>
      <c r="H3135" s="130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73"/>
      <c r="J3135" s="74"/>
      <c r="K3135" s="78"/>
    </row>
    <row r="3136" spans="1:11" s="131" customFormat="1" ht="41.25" customHeight="1" thickBot="1">
      <c r="A3136" s="68"/>
      <c r="B3136" s="77"/>
      <c r="C3136" s="76"/>
      <c r="D3136" s="69" t="e">
        <f>VLOOKUP($C3135:$C$4969,$C$27:$D$4969,2,0)</f>
        <v>#N/A</v>
      </c>
      <c r="E3136" s="79"/>
      <c r="F3136" s="70" t="e">
        <f>VLOOKUP($E3136:$E$4969,'PLANO DE APLICAÇÃO'!$A$4:$B$1013,2,0)</f>
        <v>#N/A</v>
      </c>
      <c r="G3136" s="71"/>
      <c r="H3136" s="130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73"/>
      <c r="J3136" s="74"/>
      <c r="K3136" s="78"/>
    </row>
    <row r="3137" spans="1:11" s="131" customFormat="1" ht="41.25" customHeight="1" thickBot="1">
      <c r="A3137" s="68"/>
      <c r="B3137" s="77"/>
      <c r="C3137" s="76"/>
      <c r="D3137" s="69" t="e">
        <f>VLOOKUP($C3136:$C$4969,$C$27:$D$4969,2,0)</f>
        <v>#N/A</v>
      </c>
      <c r="E3137" s="79"/>
      <c r="F3137" s="70" t="e">
        <f>VLOOKUP($E3137:$E$4969,'PLANO DE APLICAÇÃO'!$A$4:$B$1013,2,0)</f>
        <v>#N/A</v>
      </c>
      <c r="G3137" s="71"/>
      <c r="H3137" s="130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73"/>
      <c r="J3137" s="74"/>
      <c r="K3137" s="78"/>
    </row>
    <row r="3138" spans="1:11" s="131" customFormat="1" ht="41.25" customHeight="1" thickBot="1">
      <c r="A3138" s="68"/>
      <c r="B3138" s="77"/>
      <c r="C3138" s="76"/>
      <c r="D3138" s="69" t="e">
        <f>VLOOKUP($C3137:$C$4969,$C$27:$D$4969,2,0)</f>
        <v>#N/A</v>
      </c>
      <c r="E3138" s="79"/>
      <c r="F3138" s="70" t="e">
        <f>VLOOKUP($E3138:$E$4969,'PLANO DE APLICAÇÃO'!$A$4:$B$1013,2,0)</f>
        <v>#N/A</v>
      </c>
      <c r="G3138" s="71"/>
      <c r="H3138" s="130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73"/>
      <c r="J3138" s="74"/>
      <c r="K3138" s="78"/>
    </row>
    <row r="3139" spans="1:11" s="131" customFormat="1" ht="41.25" customHeight="1" thickBot="1">
      <c r="A3139" s="68"/>
      <c r="B3139" s="77"/>
      <c r="C3139" s="76"/>
      <c r="D3139" s="69" t="e">
        <f>VLOOKUP($C3138:$C$4969,$C$27:$D$4969,2,0)</f>
        <v>#N/A</v>
      </c>
      <c r="E3139" s="79"/>
      <c r="F3139" s="70" t="e">
        <f>VLOOKUP($E3139:$E$4969,'PLANO DE APLICAÇÃO'!$A$4:$B$1013,2,0)</f>
        <v>#N/A</v>
      </c>
      <c r="G3139" s="71"/>
      <c r="H3139" s="130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73"/>
      <c r="J3139" s="74"/>
      <c r="K3139" s="78"/>
    </row>
    <row r="3140" spans="1:11" s="131" customFormat="1" ht="41.25" customHeight="1" thickBot="1">
      <c r="A3140" s="68"/>
      <c r="B3140" s="77"/>
      <c r="C3140" s="76"/>
      <c r="D3140" s="69" t="e">
        <f>VLOOKUP($C3139:$C$4969,$C$27:$D$4969,2,0)</f>
        <v>#N/A</v>
      </c>
      <c r="E3140" s="79"/>
      <c r="F3140" s="70" t="e">
        <f>VLOOKUP($E3140:$E$4969,'PLANO DE APLICAÇÃO'!$A$4:$B$1013,2,0)</f>
        <v>#N/A</v>
      </c>
      <c r="G3140" s="71"/>
      <c r="H3140" s="130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73"/>
      <c r="J3140" s="74"/>
      <c r="K3140" s="78"/>
    </row>
    <row r="3141" spans="1:11" s="131" customFormat="1" ht="41.25" customHeight="1" thickBot="1">
      <c r="A3141" s="68"/>
      <c r="B3141" s="77"/>
      <c r="C3141" s="76"/>
      <c r="D3141" s="69" t="e">
        <f>VLOOKUP($C3140:$C$4969,$C$27:$D$4969,2,0)</f>
        <v>#N/A</v>
      </c>
      <c r="E3141" s="79"/>
      <c r="F3141" s="70" t="e">
        <f>VLOOKUP($E3141:$E$4969,'PLANO DE APLICAÇÃO'!$A$4:$B$1013,2,0)</f>
        <v>#N/A</v>
      </c>
      <c r="G3141" s="71"/>
      <c r="H3141" s="130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73"/>
      <c r="J3141" s="74"/>
      <c r="K3141" s="78"/>
    </row>
    <row r="3142" spans="1:11" s="131" customFormat="1" ht="41.25" customHeight="1" thickBot="1">
      <c r="A3142" s="68"/>
      <c r="B3142" s="77"/>
      <c r="C3142" s="76"/>
      <c r="D3142" s="69" t="e">
        <f>VLOOKUP($C3141:$C$4969,$C$27:$D$4969,2,0)</f>
        <v>#N/A</v>
      </c>
      <c r="E3142" s="79"/>
      <c r="F3142" s="70" t="e">
        <f>VLOOKUP($E3142:$E$4969,'PLANO DE APLICAÇÃO'!$A$4:$B$1013,2,0)</f>
        <v>#N/A</v>
      </c>
      <c r="G3142" s="71"/>
      <c r="H3142" s="130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73"/>
      <c r="J3142" s="74"/>
      <c r="K3142" s="78"/>
    </row>
    <row r="3143" spans="1:11" s="131" customFormat="1" ht="41.25" customHeight="1" thickBot="1">
      <c r="A3143" s="68"/>
      <c r="B3143" s="77"/>
      <c r="C3143" s="76"/>
      <c r="D3143" s="69" t="e">
        <f>VLOOKUP($C3142:$C$4969,$C$27:$D$4969,2,0)</f>
        <v>#N/A</v>
      </c>
      <c r="E3143" s="79"/>
      <c r="F3143" s="70" t="e">
        <f>VLOOKUP($E3143:$E$4969,'PLANO DE APLICAÇÃO'!$A$4:$B$1013,2,0)</f>
        <v>#N/A</v>
      </c>
      <c r="G3143" s="71"/>
      <c r="H3143" s="130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73"/>
      <c r="J3143" s="74"/>
      <c r="K3143" s="78"/>
    </row>
    <row r="3144" spans="1:11" s="131" customFormat="1" ht="41.25" customHeight="1" thickBot="1">
      <c r="A3144" s="68"/>
      <c r="B3144" s="77"/>
      <c r="C3144" s="76"/>
      <c r="D3144" s="69" t="e">
        <f>VLOOKUP($C3143:$C$4969,$C$27:$D$4969,2,0)</f>
        <v>#N/A</v>
      </c>
      <c r="E3144" s="79"/>
      <c r="F3144" s="70" t="e">
        <f>VLOOKUP($E3144:$E$4969,'PLANO DE APLICAÇÃO'!$A$4:$B$1013,2,0)</f>
        <v>#N/A</v>
      </c>
      <c r="G3144" s="71"/>
      <c r="H3144" s="130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73"/>
      <c r="J3144" s="74"/>
      <c r="K3144" s="78"/>
    </row>
    <row r="3145" spans="1:11" s="131" customFormat="1" ht="41.25" customHeight="1" thickBot="1">
      <c r="A3145" s="68"/>
      <c r="B3145" s="77"/>
      <c r="C3145" s="76"/>
      <c r="D3145" s="69" t="e">
        <f>VLOOKUP($C3144:$C$4969,$C$27:$D$4969,2,0)</f>
        <v>#N/A</v>
      </c>
      <c r="E3145" s="79"/>
      <c r="F3145" s="70" t="e">
        <f>VLOOKUP($E3145:$E$4969,'PLANO DE APLICAÇÃO'!$A$4:$B$1013,2,0)</f>
        <v>#N/A</v>
      </c>
      <c r="G3145" s="71"/>
      <c r="H3145" s="130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73"/>
      <c r="J3145" s="74"/>
      <c r="K3145" s="78"/>
    </row>
    <row r="3146" spans="1:11" s="131" customFormat="1" ht="41.25" customHeight="1" thickBot="1">
      <c r="A3146" s="68"/>
      <c r="B3146" s="77"/>
      <c r="C3146" s="76"/>
      <c r="D3146" s="69" t="e">
        <f>VLOOKUP($C3145:$C$4969,$C$27:$D$4969,2,0)</f>
        <v>#N/A</v>
      </c>
      <c r="E3146" s="79"/>
      <c r="F3146" s="70" t="e">
        <f>VLOOKUP($E3146:$E$4969,'PLANO DE APLICAÇÃO'!$A$4:$B$1013,2,0)</f>
        <v>#N/A</v>
      </c>
      <c r="G3146" s="71"/>
      <c r="H3146" s="130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73"/>
      <c r="J3146" s="74"/>
      <c r="K3146" s="78"/>
    </row>
    <row r="3147" spans="1:11" s="131" customFormat="1" ht="41.25" customHeight="1" thickBot="1">
      <c r="A3147" s="68"/>
      <c r="B3147" s="77"/>
      <c r="C3147" s="76"/>
      <c r="D3147" s="69" t="e">
        <f>VLOOKUP($C3146:$C$4969,$C$27:$D$4969,2,0)</f>
        <v>#N/A</v>
      </c>
      <c r="E3147" s="79"/>
      <c r="F3147" s="70" t="e">
        <f>VLOOKUP($E3147:$E$4969,'PLANO DE APLICAÇÃO'!$A$4:$B$1013,2,0)</f>
        <v>#N/A</v>
      </c>
      <c r="G3147" s="71"/>
      <c r="H3147" s="130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73"/>
      <c r="J3147" s="74"/>
      <c r="K3147" s="78"/>
    </row>
    <row r="3148" spans="1:11" s="131" customFormat="1" ht="41.25" customHeight="1" thickBot="1">
      <c r="A3148" s="68"/>
      <c r="B3148" s="77"/>
      <c r="C3148" s="76"/>
      <c r="D3148" s="69" t="e">
        <f>VLOOKUP($C3147:$C$4969,$C$27:$D$4969,2,0)</f>
        <v>#N/A</v>
      </c>
      <c r="E3148" s="79"/>
      <c r="F3148" s="70" t="e">
        <f>VLOOKUP($E3148:$E$4969,'PLANO DE APLICAÇÃO'!$A$4:$B$1013,2,0)</f>
        <v>#N/A</v>
      </c>
      <c r="G3148" s="71"/>
      <c r="H3148" s="130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73"/>
      <c r="J3148" s="74"/>
      <c r="K3148" s="78"/>
    </row>
    <row r="3149" spans="1:11" s="131" customFormat="1" ht="41.25" customHeight="1" thickBot="1">
      <c r="A3149" s="68"/>
      <c r="B3149" s="77"/>
      <c r="C3149" s="76"/>
      <c r="D3149" s="69" t="e">
        <f>VLOOKUP($C3148:$C$4969,$C$27:$D$4969,2,0)</f>
        <v>#N/A</v>
      </c>
      <c r="E3149" s="79"/>
      <c r="F3149" s="70" t="e">
        <f>VLOOKUP($E3149:$E$4969,'PLANO DE APLICAÇÃO'!$A$4:$B$1013,2,0)</f>
        <v>#N/A</v>
      </c>
      <c r="G3149" s="71"/>
      <c r="H3149" s="130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73"/>
      <c r="J3149" s="74"/>
      <c r="K3149" s="78"/>
    </row>
    <row r="3150" spans="1:11" s="131" customFormat="1" ht="41.25" customHeight="1" thickBot="1">
      <c r="A3150" s="68"/>
      <c r="B3150" s="77"/>
      <c r="C3150" s="76"/>
      <c r="D3150" s="69" t="e">
        <f>VLOOKUP($C3149:$C$4969,$C$27:$D$4969,2,0)</f>
        <v>#N/A</v>
      </c>
      <c r="E3150" s="79"/>
      <c r="F3150" s="70" t="e">
        <f>VLOOKUP($E3150:$E$4969,'PLANO DE APLICAÇÃO'!$A$4:$B$1013,2,0)</f>
        <v>#N/A</v>
      </c>
      <c r="G3150" s="71"/>
      <c r="H3150" s="130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73"/>
      <c r="J3150" s="74"/>
      <c r="K3150" s="78"/>
    </row>
    <row r="3151" spans="1:11" s="131" customFormat="1" ht="41.25" customHeight="1" thickBot="1">
      <c r="A3151" s="68"/>
      <c r="B3151" s="77"/>
      <c r="C3151" s="76"/>
      <c r="D3151" s="69" t="e">
        <f>VLOOKUP($C3150:$C$4969,$C$27:$D$4969,2,0)</f>
        <v>#N/A</v>
      </c>
      <c r="E3151" s="79"/>
      <c r="F3151" s="70" t="e">
        <f>VLOOKUP($E3151:$E$4969,'PLANO DE APLICAÇÃO'!$A$4:$B$1013,2,0)</f>
        <v>#N/A</v>
      </c>
      <c r="G3151" s="71"/>
      <c r="H3151" s="130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73"/>
      <c r="J3151" s="74"/>
      <c r="K3151" s="78"/>
    </row>
    <row r="3152" spans="1:11" s="131" customFormat="1" ht="41.25" customHeight="1" thickBot="1">
      <c r="A3152" s="68"/>
      <c r="B3152" s="77"/>
      <c r="C3152" s="76"/>
      <c r="D3152" s="69" t="e">
        <f>VLOOKUP($C3151:$C$4969,$C$27:$D$4969,2,0)</f>
        <v>#N/A</v>
      </c>
      <c r="E3152" s="79"/>
      <c r="F3152" s="70" t="e">
        <f>VLOOKUP($E3152:$E$4969,'PLANO DE APLICAÇÃO'!$A$4:$B$1013,2,0)</f>
        <v>#N/A</v>
      </c>
      <c r="G3152" s="71"/>
      <c r="H3152" s="130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73"/>
      <c r="J3152" s="74"/>
      <c r="K3152" s="78"/>
    </row>
    <row r="3153" spans="1:11" s="131" customFormat="1" ht="41.25" customHeight="1" thickBot="1">
      <c r="A3153" s="68"/>
      <c r="B3153" s="77"/>
      <c r="C3153" s="76"/>
      <c r="D3153" s="69" t="e">
        <f>VLOOKUP($C3152:$C$4969,$C$27:$D$4969,2,0)</f>
        <v>#N/A</v>
      </c>
      <c r="E3153" s="79"/>
      <c r="F3153" s="70" t="e">
        <f>VLOOKUP($E3153:$E$4969,'PLANO DE APLICAÇÃO'!$A$4:$B$1013,2,0)</f>
        <v>#N/A</v>
      </c>
      <c r="G3153" s="71"/>
      <c r="H3153" s="130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73"/>
      <c r="J3153" s="74"/>
      <c r="K3153" s="78"/>
    </row>
    <row r="3154" spans="1:11" s="131" customFormat="1" ht="41.25" customHeight="1" thickBot="1">
      <c r="A3154" s="68"/>
      <c r="B3154" s="77"/>
      <c r="C3154" s="76"/>
      <c r="D3154" s="69" t="e">
        <f>VLOOKUP($C3153:$C$4969,$C$27:$D$4969,2,0)</f>
        <v>#N/A</v>
      </c>
      <c r="E3154" s="79"/>
      <c r="F3154" s="70" t="e">
        <f>VLOOKUP($E3154:$E$4969,'PLANO DE APLICAÇÃO'!$A$4:$B$1013,2,0)</f>
        <v>#N/A</v>
      </c>
      <c r="G3154" s="71"/>
      <c r="H3154" s="130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73"/>
      <c r="J3154" s="74"/>
      <c r="K3154" s="78"/>
    </row>
    <row r="3155" spans="1:11" s="131" customFormat="1" ht="41.25" customHeight="1" thickBot="1">
      <c r="A3155" s="68"/>
      <c r="B3155" s="77"/>
      <c r="C3155" s="76"/>
      <c r="D3155" s="69" t="e">
        <f>VLOOKUP($C3154:$C$4969,$C$27:$D$4969,2,0)</f>
        <v>#N/A</v>
      </c>
      <c r="E3155" s="79"/>
      <c r="F3155" s="70" t="e">
        <f>VLOOKUP($E3155:$E$4969,'PLANO DE APLICAÇÃO'!$A$4:$B$1013,2,0)</f>
        <v>#N/A</v>
      </c>
      <c r="G3155" s="71"/>
      <c r="H3155" s="130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73"/>
      <c r="J3155" s="74"/>
      <c r="K3155" s="78"/>
    </row>
    <row r="3156" spans="1:11" s="131" customFormat="1" ht="41.25" customHeight="1" thickBot="1">
      <c r="A3156" s="68"/>
      <c r="B3156" s="77"/>
      <c r="C3156" s="76"/>
      <c r="D3156" s="69" t="e">
        <f>VLOOKUP($C3155:$C$4969,$C$27:$D$4969,2,0)</f>
        <v>#N/A</v>
      </c>
      <c r="E3156" s="79"/>
      <c r="F3156" s="70" t="e">
        <f>VLOOKUP($E3156:$E$4969,'PLANO DE APLICAÇÃO'!$A$4:$B$1013,2,0)</f>
        <v>#N/A</v>
      </c>
      <c r="G3156" s="71"/>
      <c r="H3156" s="130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73"/>
      <c r="J3156" s="74"/>
      <c r="K3156" s="78"/>
    </row>
    <row r="3157" spans="1:11" s="131" customFormat="1" ht="41.25" customHeight="1" thickBot="1">
      <c r="A3157" s="68"/>
      <c r="B3157" s="77"/>
      <c r="C3157" s="76"/>
      <c r="D3157" s="69" t="e">
        <f>VLOOKUP($C3156:$C$4969,$C$27:$D$4969,2,0)</f>
        <v>#N/A</v>
      </c>
      <c r="E3157" s="79"/>
      <c r="F3157" s="70" t="e">
        <f>VLOOKUP($E3157:$E$4969,'PLANO DE APLICAÇÃO'!$A$4:$B$1013,2,0)</f>
        <v>#N/A</v>
      </c>
      <c r="G3157" s="71"/>
      <c r="H3157" s="130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73"/>
      <c r="J3157" s="74"/>
      <c r="K3157" s="78"/>
    </row>
    <row r="3158" spans="1:11" s="131" customFormat="1" ht="41.25" customHeight="1" thickBot="1">
      <c r="A3158" s="68"/>
      <c r="B3158" s="77"/>
      <c r="C3158" s="76"/>
      <c r="D3158" s="69" t="e">
        <f>VLOOKUP($C3157:$C$4969,$C$27:$D$4969,2,0)</f>
        <v>#N/A</v>
      </c>
      <c r="E3158" s="79"/>
      <c r="F3158" s="70" t="e">
        <f>VLOOKUP($E3158:$E$4969,'PLANO DE APLICAÇÃO'!$A$4:$B$1013,2,0)</f>
        <v>#N/A</v>
      </c>
      <c r="G3158" s="71"/>
      <c r="H3158" s="130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73"/>
      <c r="J3158" s="74"/>
      <c r="K3158" s="78"/>
    </row>
    <row r="3159" spans="1:11" s="131" customFormat="1" ht="41.25" customHeight="1" thickBot="1">
      <c r="A3159" s="68"/>
      <c r="B3159" s="77"/>
      <c r="C3159" s="76"/>
      <c r="D3159" s="69" t="e">
        <f>VLOOKUP($C3158:$C$4969,$C$27:$D$4969,2,0)</f>
        <v>#N/A</v>
      </c>
      <c r="E3159" s="79"/>
      <c r="F3159" s="70" t="e">
        <f>VLOOKUP($E3159:$E$4969,'PLANO DE APLICAÇÃO'!$A$4:$B$1013,2,0)</f>
        <v>#N/A</v>
      </c>
      <c r="G3159" s="71"/>
      <c r="H3159" s="130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73"/>
      <c r="J3159" s="74"/>
      <c r="K3159" s="78"/>
    </row>
    <row r="3160" spans="1:11" s="131" customFormat="1" ht="41.25" customHeight="1" thickBot="1">
      <c r="A3160" s="68"/>
      <c r="B3160" s="77"/>
      <c r="C3160" s="76"/>
      <c r="D3160" s="69" t="e">
        <f>VLOOKUP($C3159:$C$4969,$C$27:$D$4969,2,0)</f>
        <v>#N/A</v>
      </c>
      <c r="E3160" s="79"/>
      <c r="F3160" s="70" t="e">
        <f>VLOOKUP($E3160:$E$4969,'PLANO DE APLICAÇÃO'!$A$4:$B$1013,2,0)</f>
        <v>#N/A</v>
      </c>
      <c r="G3160" s="71"/>
      <c r="H3160" s="130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73"/>
      <c r="J3160" s="74"/>
      <c r="K3160" s="78"/>
    </row>
    <row r="3161" spans="1:11" s="131" customFormat="1" ht="41.25" customHeight="1" thickBot="1">
      <c r="A3161" s="68"/>
      <c r="B3161" s="77"/>
      <c r="C3161" s="76"/>
      <c r="D3161" s="69" t="e">
        <f>VLOOKUP($C3160:$C$4969,$C$27:$D$4969,2,0)</f>
        <v>#N/A</v>
      </c>
      <c r="E3161" s="79"/>
      <c r="F3161" s="70" t="e">
        <f>VLOOKUP($E3161:$E$4969,'PLANO DE APLICAÇÃO'!$A$4:$B$1013,2,0)</f>
        <v>#N/A</v>
      </c>
      <c r="G3161" s="71"/>
      <c r="H3161" s="130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73"/>
      <c r="J3161" s="74"/>
      <c r="K3161" s="78"/>
    </row>
    <row r="3162" spans="1:11" s="131" customFormat="1" ht="41.25" customHeight="1" thickBot="1">
      <c r="A3162" s="68"/>
      <c r="B3162" s="77"/>
      <c r="C3162" s="76"/>
      <c r="D3162" s="69" t="e">
        <f>VLOOKUP($C3161:$C$4969,$C$27:$D$4969,2,0)</f>
        <v>#N/A</v>
      </c>
      <c r="E3162" s="79"/>
      <c r="F3162" s="70" t="e">
        <f>VLOOKUP($E3162:$E$4969,'PLANO DE APLICAÇÃO'!$A$4:$B$1013,2,0)</f>
        <v>#N/A</v>
      </c>
      <c r="G3162" s="71"/>
      <c r="H3162" s="130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73"/>
      <c r="J3162" s="74"/>
      <c r="K3162" s="78"/>
    </row>
    <row r="3163" spans="1:11" s="131" customFormat="1" ht="41.25" customHeight="1" thickBot="1">
      <c r="A3163" s="68"/>
      <c r="B3163" s="77"/>
      <c r="C3163" s="76"/>
      <c r="D3163" s="69" t="e">
        <f>VLOOKUP($C3162:$C$4969,$C$27:$D$4969,2,0)</f>
        <v>#N/A</v>
      </c>
      <c r="E3163" s="79"/>
      <c r="F3163" s="70" t="e">
        <f>VLOOKUP($E3163:$E$4969,'PLANO DE APLICAÇÃO'!$A$4:$B$1013,2,0)</f>
        <v>#N/A</v>
      </c>
      <c r="G3163" s="71"/>
      <c r="H3163" s="130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73"/>
      <c r="J3163" s="74"/>
      <c r="K3163" s="78"/>
    </row>
    <row r="3164" spans="1:11" s="131" customFormat="1" ht="41.25" customHeight="1" thickBot="1">
      <c r="A3164" s="68"/>
      <c r="B3164" s="77"/>
      <c r="C3164" s="76"/>
      <c r="D3164" s="69" t="e">
        <f>VLOOKUP($C3163:$C$4969,$C$27:$D$4969,2,0)</f>
        <v>#N/A</v>
      </c>
      <c r="E3164" s="79"/>
      <c r="F3164" s="70" t="e">
        <f>VLOOKUP($E3164:$E$4969,'PLANO DE APLICAÇÃO'!$A$4:$B$1013,2,0)</f>
        <v>#N/A</v>
      </c>
      <c r="G3164" s="71"/>
      <c r="H3164" s="130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73"/>
      <c r="J3164" s="74"/>
      <c r="K3164" s="78"/>
    </row>
    <row r="3165" spans="1:11" s="131" customFormat="1" ht="41.25" customHeight="1" thickBot="1">
      <c r="A3165" s="68"/>
      <c r="B3165" s="77"/>
      <c r="C3165" s="76"/>
      <c r="D3165" s="69" t="e">
        <f>VLOOKUP($C3164:$C$4969,$C$27:$D$4969,2,0)</f>
        <v>#N/A</v>
      </c>
      <c r="E3165" s="79"/>
      <c r="F3165" s="70" t="e">
        <f>VLOOKUP($E3165:$E$4969,'PLANO DE APLICAÇÃO'!$A$4:$B$1013,2,0)</f>
        <v>#N/A</v>
      </c>
      <c r="G3165" s="71"/>
      <c r="H3165" s="130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73"/>
      <c r="J3165" s="74"/>
      <c r="K3165" s="78"/>
    </row>
    <row r="3166" spans="1:11" s="131" customFormat="1" ht="41.25" customHeight="1" thickBot="1">
      <c r="A3166" s="68"/>
      <c r="B3166" s="77"/>
      <c r="C3166" s="76"/>
      <c r="D3166" s="69" t="e">
        <f>VLOOKUP($C3165:$C$4969,$C$27:$D$4969,2,0)</f>
        <v>#N/A</v>
      </c>
      <c r="E3166" s="79"/>
      <c r="F3166" s="70" t="e">
        <f>VLOOKUP($E3166:$E$4969,'PLANO DE APLICAÇÃO'!$A$4:$B$1013,2,0)</f>
        <v>#N/A</v>
      </c>
      <c r="G3166" s="71"/>
      <c r="H3166" s="130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73"/>
      <c r="J3166" s="74"/>
      <c r="K3166" s="78"/>
    </row>
    <row r="3167" spans="1:11" s="131" customFormat="1" ht="41.25" customHeight="1" thickBot="1">
      <c r="A3167" s="68"/>
      <c r="B3167" s="77"/>
      <c r="C3167" s="76"/>
      <c r="D3167" s="69" t="e">
        <f>VLOOKUP($C3166:$C$4969,$C$27:$D$4969,2,0)</f>
        <v>#N/A</v>
      </c>
      <c r="E3167" s="79"/>
      <c r="F3167" s="70" t="e">
        <f>VLOOKUP($E3167:$E$4969,'PLANO DE APLICAÇÃO'!$A$4:$B$1013,2,0)</f>
        <v>#N/A</v>
      </c>
      <c r="G3167" s="71"/>
      <c r="H3167" s="130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73"/>
      <c r="J3167" s="74"/>
      <c r="K3167" s="78"/>
    </row>
    <row r="3168" spans="1:11" s="131" customFormat="1" ht="41.25" customHeight="1" thickBot="1">
      <c r="A3168" s="68"/>
      <c r="B3168" s="77"/>
      <c r="C3168" s="76"/>
      <c r="D3168" s="69" t="e">
        <f>VLOOKUP($C3167:$C$4969,$C$27:$D$4969,2,0)</f>
        <v>#N/A</v>
      </c>
      <c r="E3168" s="79"/>
      <c r="F3168" s="70" t="e">
        <f>VLOOKUP($E3168:$E$4969,'PLANO DE APLICAÇÃO'!$A$4:$B$1013,2,0)</f>
        <v>#N/A</v>
      </c>
      <c r="G3168" s="71"/>
      <c r="H3168" s="130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73"/>
      <c r="J3168" s="74"/>
      <c r="K3168" s="78"/>
    </row>
    <row r="3169" spans="1:11" s="131" customFormat="1" ht="41.25" customHeight="1" thickBot="1">
      <c r="A3169" s="68"/>
      <c r="B3169" s="77"/>
      <c r="C3169" s="76"/>
      <c r="D3169" s="69" t="e">
        <f>VLOOKUP($C3168:$C$4969,$C$27:$D$4969,2,0)</f>
        <v>#N/A</v>
      </c>
      <c r="E3169" s="79"/>
      <c r="F3169" s="70" t="e">
        <f>VLOOKUP($E3169:$E$4969,'PLANO DE APLICAÇÃO'!$A$4:$B$1013,2,0)</f>
        <v>#N/A</v>
      </c>
      <c r="G3169" s="71"/>
      <c r="H3169" s="130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73"/>
      <c r="J3169" s="74"/>
      <c r="K3169" s="78"/>
    </row>
    <row r="3170" spans="1:11" s="131" customFormat="1" ht="41.25" customHeight="1" thickBot="1">
      <c r="A3170" s="68"/>
      <c r="B3170" s="77"/>
      <c r="C3170" s="76"/>
      <c r="D3170" s="69" t="e">
        <f>VLOOKUP($C3169:$C$4969,$C$27:$D$4969,2,0)</f>
        <v>#N/A</v>
      </c>
      <c r="E3170" s="79"/>
      <c r="F3170" s="70" t="e">
        <f>VLOOKUP($E3170:$E$4969,'PLANO DE APLICAÇÃO'!$A$4:$B$1013,2,0)</f>
        <v>#N/A</v>
      </c>
      <c r="G3170" s="71"/>
      <c r="H3170" s="130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73"/>
      <c r="J3170" s="74"/>
      <c r="K3170" s="78"/>
    </row>
    <row r="3171" spans="1:11" s="131" customFormat="1" ht="41.25" customHeight="1" thickBot="1">
      <c r="A3171" s="68"/>
      <c r="B3171" s="77"/>
      <c r="C3171" s="76"/>
      <c r="D3171" s="69" t="e">
        <f>VLOOKUP($C3170:$C$4969,$C$27:$D$4969,2,0)</f>
        <v>#N/A</v>
      </c>
      <c r="E3171" s="79"/>
      <c r="F3171" s="70" t="e">
        <f>VLOOKUP($E3171:$E$4969,'PLANO DE APLICAÇÃO'!$A$4:$B$1013,2,0)</f>
        <v>#N/A</v>
      </c>
      <c r="G3171" s="71"/>
      <c r="H3171" s="130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73"/>
      <c r="J3171" s="74"/>
      <c r="K3171" s="78"/>
    </row>
    <row r="3172" spans="1:11" s="131" customFormat="1" ht="41.25" customHeight="1" thickBot="1">
      <c r="A3172" s="68"/>
      <c r="B3172" s="77"/>
      <c r="C3172" s="76"/>
      <c r="D3172" s="69" t="e">
        <f>VLOOKUP($C3171:$C$4969,$C$27:$D$4969,2,0)</f>
        <v>#N/A</v>
      </c>
      <c r="E3172" s="79"/>
      <c r="F3172" s="70" t="e">
        <f>VLOOKUP($E3172:$E$4969,'PLANO DE APLICAÇÃO'!$A$4:$B$1013,2,0)</f>
        <v>#N/A</v>
      </c>
      <c r="G3172" s="71"/>
      <c r="H3172" s="130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73"/>
      <c r="J3172" s="74"/>
      <c r="K3172" s="78"/>
    </row>
    <row r="3173" spans="1:11" s="131" customFormat="1" ht="41.25" customHeight="1" thickBot="1">
      <c r="A3173" s="68"/>
      <c r="B3173" s="77"/>
      <c r="C3173" s="76"/>
      <c r="D3173" s="69" t="e">
        <f>VLOOKUP($C3172:$C$4969,$C$27:$D$4969,2,0)</f>
        <v>#N/A</v>
      </c>
      <c r="E3173" s="79"/>
      <c r="F3173" s="70" t="e">
        <f>VLOOKUP($E3173:$E$4969,'PLANO DE APLICAÇÃO'!$A$4:$B$1013,2,0)</f>
        <v>#N/A</v>
      </c>
      <c r="G3173" s="71"/>
      <c r="H3173" s="130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73"/>
      <c r="J3173" s="74"/>
      <c r="K3173" s="78"/>
    </row>
    <row r="3174" spans="1:11" s="131" customFormat="1" ht="41.25" customHeight="1" thickBot="1">
      <c r="A3174" s="68"/>
      <c r="B3174" s="77"/>
      <c r="C3174" s="76"/>
      <c r="D3174" s="69" t="e">
        <f>VLOOKUP($C3173:$C$4969,$C$27:$D$4969,2,0)</f>
        <v>#N/A</v>
      </c>
      <c r="E3174" s="79"/>
      <c r="F3174" s="70" t="e">
        <f>VLOOKUP($E3174:$E$4969,'PLANO DE APLICAÇÃO'!$A$4:$B$1013,2,0)</f>
        <v>#N/A</v>
      </c>
      <c r="G3174" s="71"/>
      <c r="H3174" s="130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73"/>
      <c r="J3174" s="74"/>
      <c r="K3174" s="78"/>
    </row>
    <row r="3175" spans="1:11" s="131" customFormat="1" ht="41.25" customHeight="1" thickBot="1">
      <c r="A3175" s="68"/>
      <c r="B3175" s="77"/>
      <c r="C3175" s="76"/>
      <c r="D3175" s="69" t="e">
        <f>VLOOKUP($C3174:$C$4969,$C$27:$D$4969,2,0)</f>
        <v>#N/A</v>
      </c>
      <c r="E3175" s="79"/>
      <c r="F3175" s="70" t="e">
        <f>VLOOKUP($E3175:$E$4969,'PLANO DE APLICAÇÃO'!$A$4:$B$1013,2,0)</f>
        <v>#N/A</v>
      </c>
      <c r="G3175" s="71"/>
      <c r="H3175" s="130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73"/>
      <c r="J3175" s="74"/>
      <c r="K3175" s="78"/>
    </row>
    <row r="3176" spans="1:11" s="131" customFormat="1" ht="41.25" customHeight="1" thickBot="1">
      <c r="A3176" s="68"/>
      <c r="B3176" s="77"/>
      <c r="C3176" s="76"/>
      <c r="D3176" s="69" t="e">
        <f>VLOOKUP($C3175:$C$4969,$C$27:$D$4969,2,0)</f>
        <v>#N/A</v>
      </c>
      <c r="E3176" s="79"/>
      <c r="F3176" s="70" t="e">
        <f>VLOOKUP($E3176:$E$4969,'PLANO DE APLICAÇÃO'!$A$4:$B$1013,2,0)</f>
        <v>#N/A</v>
      </c>
      <c r="G3176" s="71"/>
      <c r="H3176" s="130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73"/>
      <c r="J3176" s="74"/>
      <c r="K3176" s="78"/>
    </row>
    <row r="3177" spans="1:11" s="131" customFormat="1" ht="41.25" customHeight="1" thickBot="1">
      <c r="A3177" s="68"/>
      <c r="B3177" s="77"/>
      <c r="C3177" s="76"/>
      <c r="D3177" s="69" t="e">
        <f>VLOOKUP($C3176:$C$4969,$C$27:$D$4969,2,0)</f>
        <v>#N/A</v>
      </c>
      <c r="E3177" s="79"/>
      <c r="F3177" s="70" t="e">
        <f>VLOOKUP($E3177:$E$4969,'PLANO DE APLICAÇÃO'!$A$4:$B$1013,2,0)</f>
        <v>#N/A</v>
      </c>
      <c r="G3177" s="71"/>
      <c r="H3177" s="130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73"/>
      <c r="J3177" s="74"/>
      <c r="K3177" s="78"/>
    </row>
    <row r="3178" spans="1:11" s="131" customFormat="1" ht="41.25" customHeight="1" thickBot="1">
      <c r="A3178" s="68"/>
      <c r="B3178" s="77"/>
      <c r="C3178" s="76"/>
      <c r="D3178" s="69" t="e">
        <f>VLOOKUP($C3177:$C$4969,$C$27:$D$4969,2,0)</f>
        <v>#N/A</v>
      </c>
      <c r="E3178" s="79"/>
      <c r="F3178" s="70" t="e">
        <f>VLOOKUP($E3178:$E$4969,'PLANO DE APLICAÇÃO'!$A$4:$B$1013,2,0)</f>
        <v>#N/A</v>
      </c>
      <c r="G3178" s="71"/>
      <c r="H3178" s="130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73"/>
      <c r="J3178" s="74"/>
      <c r="K3178" s="78"/>
    </row>
    <row r="3179" spans="1:11" s="131" customFormat="1" ht="41.25" customHeight="1" thickBot="1">
      <c r="A3179" s="68"/>
      <c r="B3179" s="77"/>
      <c r="C3179" s="76"/>
      <c r="D3179" s="69" t="e">
        <f>VLOOKUP($C3178:$C$4969,$C$27:$D$4969,2,0)</f>
        <v>#N/A</v>
      </c>
      <c r="E3179" s="79"/>
      <c r="F3179" s="70" t="e">
        <f>VLOOKUP($E3179:$E$4969,'PLANO DE APLICAÇÃO'!$A$4:$B$1013,2,0)</f>
        <v>#N/A</v>
      </c>
      <c r="G3179" s="71"/>
      <c r="H3179" s="130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73"/>
      <c r="J3179" s="74"/>
      <c r="K3179" s="78"/>
    </row>
    <row r="3180" spans="1:11" s="131" customFormat="1" ht="41.25" customHeight="1" thickBot="1">
      <c r="A3180" s="68"/>
      <c r="B3180" s="77"/>
      <c r="C3180" s="76"/>
      <c r="D3180" s="69" t="e">
        <f>VLOOKUP($C3179:$C$4969,$C$27:$D$4969,2,0)</f>
        <v>#N/A</v>
      </c>
      <c r="E3180" s="79"/>
      <c r="F3180" s="70" t="e">
        <f>VLOOKUP($E3180:$E$4969,'PLANO DE APLICAÇÃO'!$A$4:$B$1013,2,0)</f>
        <v>#N/A</v>
      </c>
      <c r="G3180" s="71"/>
      <c r="H3180" s="130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73"/>
      <c r="J3180" s="74"/>
      <c r="K3180" s="78"/>
    </row>
    <row r="3181" spans="1:11" s="131" customFormat="1" ht="41.25" customHeight="1" thickBot="1">
      <c r="A3181" s="68"/>
      <c r="B3181" s="77"/>
      <c r="C3181" s="76"/>
      <c r="D3181" s="69" t="e">
        <f>VLOOKUP($C3180:$C$4969,$C$27:$D$4969,2,0)</f>
        <v>#N/A</v>
      </c>
      <c r="E3181" s="79"/>
      <c r="F3181" s="70" t="e">
        <f>VLOOKUP($E3181:$E$4969,'PLANO DE APLICAÇÃO'!$A$4:$B$1013,2,0)</f>
        <v>#N/A</v>
      </c>
      <c r="G3181" s="71"/>
      <c r="H3181" s="130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73"/>
      <c r="J3181" s="74"/>
      <c r="K3181" s="78"/>
    </row>
    <row r="3182" spans="1:11" s="131" customFormat="1" ht="41.25" customHeight="1" thickBot="1">
      <c r="A3182" s="68"/>
      <c r="B3182" s="77"/>
      <c r="C3182" s="76"/>
      <c r="D3182" s="69" t="e">
        <f>VLOOKUP($C3181:$C$4969,$C$27:$D$4969,2,0)</f>
        <v>#N/A</v>
      </c>
      <c r="E3182" s="79"/>
      <c r="F3182" s="70" t="e">
        <f>VLOOKUP($E3182:$E$4969,'PLANO DE APLICAÇÃO'!$A$4:$B$1013,2,0)</f>
        <v>#N/A</v>
      </c>
      <c r="G3182" s="71"/>
      <c r="H3182" s="130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73"/>
      <c r="J3182" s="74"/>
      <c r="K3182" s="78"/>
    </row>
    <row r="3183" spans="1:11" s="131" customFormat="1" ht="41.25" customHeight="1" thickBot="1">
      <c r="A3183" s="68"/>
      <c r="B3183" s="77"/>
      <c r="C3183" s="76"/>
      <c r="D3183" s="69" t="e">
        <f>VLOOKUP($C3182:$C$4969,$C$27:$D$4969,2,0)</f>
        <v>#N/A</v>
      </c>
      <c r="E3183" s="79"/>
      <c r="F3183" s="70" t="e">
        <f>VLOOKUP($E3183:$E$4969,'PLANO DE APLICAÇÃO'!$A$4:$B$1013,2,0)</f>
        <v>#N/A</v>
      </c>
      <c r="G3183" s="71"/>
      <c r="H3183" s="130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73"/>
      <c r="J3183" s="74"/>
      <c r="K3183" s="78"/>
    </row>
    <row r="3184" spans="1:11" s="131" customFormat="1" ht="41.25" customHeight="1" thickBot="1">
      <c r="A3184" s="68"/>
      <c r="B3184" s="77"/>
      <c r="C3184" s="76"/>
      <c r="D3184" s="69" t="e">
        <f>VLOOKUP($C3183:$C$4969,$C$27:$D$4969,2,0)</f>
        <v>#N/A</v>
      </c>
      <c r="E3184" s="79"/>
      <c r="F3184" s="70" t="e">
        <f>VLOOKUP($E3184:$E$4969,'PLANO DE APLICAÇÃO'!$A$4:$B$1013,2,0)</f>
        <v>#N/A</v>
      </c>
      <c r="G3184" s="71"/>
      <c r="H3184" s="130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73"/>
      <c r="J3184" s="74"/>
      <c r="K3184" s="78"/>
    </row>
    <row r="3185" spans="1:11" s="131" customFormat="1" ht="41.25" customHeight="1" thickBot="1">
      <c r="A3185" s="68"/>
      <c r="B3185" s="77"/>
      <c r="C3185" s="76"/>
      <c r="D3185" s="69" t="e">
        <f>VLOOKUP($C3184:$C$4969,$C$27:$D$4969,2,0)</f>
        <v>#N/A</v>
      </c>
      <c r="E3185" s="79"/>
      <c r="F3185" s="70" t="e">
        <f>VLOOKUP($E3185:$E$4969,'PLANO DE APLICAÇÃO'!$A$4:$B$1013,2,0)</f>
        <v>#N/A</v>
      </c>
      <c r="G3185" s="71"/>
      <c r="H3185" s="130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73"/>
      <c r="J3185" s="74"/>
      <c r="K3185" s="78"/>
    </row>
    <row r="3186" spans="1:11" s="131" customFormat="1" ht="41.25" customHeight="1" thickBot="1">
      <c r="A3186" s="68"/>
      <c r="B3186" s="77"/>
      <c r="C3186" s="76"/>
      <c r="D3186" s="69" t="e">
        <f>VLOOKUP($C3185:$C$4969,$C$27:$D$4969,2,0)</f>
        <v>#N/A</v>
      </c>
      <c r="E3186" s="79"/>
      <c r="F3186" s="70" t="e">
        <f>VLOOKUP($E3186:$E$4969,'PLANO DE APLICAÇÃO'!$A$4:$B$1013,2,0)</f>
        <v>#N/A</v>
      </c>
      <c r="G3186" s="71"/>
      <c r="H3186" s="130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73"/>
      <c r="J3186" s="74"/>
      <c r="K3186" s="78"/>
    </row>
    <row r="3187" spans="1:11" s="131" customFormat="1" ht="41.25" customHeight="1" thickBot="1">
      <c r="A3187" s="68"/>
      <c r="B3187" s="77"/>
      <c r="C3187" s="76"/>
      <c r="D3187" s="69" t="e">
        <f>VLOOKUP($C3186:$C$4969,$C$27:$D$4969,2,0)</f>
        <v>#N/A</v>
      </c>
      <c r="E3187" s="79"/>
      <c r="F3187" s="70" t="e">
        <f>VLOOKUP($E3187:$E$4969,'PLANO DE APLICAÇÃO'!$A$4:$B$1013,2,0)</f>
        <v>#N/A</v>
      </c>
      <c r="G3187" s="71"/>
      <c r="H3187" s="130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73"/>
      <c r="J3187" s="74"/>
      <c r="K3187" s="78"/>
    </row>
    <row r="3188" spans="1:11" s="131" customFormat="1" ht="41.25" customHeight="1" thickBot="1">
      <c r="A3188" s="68"/>
      <c r="B3188" s="77"/>
      <c r="C3188" s="76"/>
      <c r="D3188" s="69" t="e">
        <f>VLOOKUP($C3187:$C$4969,$C$27:$D$4969,2,0)</f>
        <v>#N/A</v>
      </c>
      <c r="E3188" s="79"/>
      <c r="F3188" s="70" t="e">
        <f>VLOOKUP($E3188:$E$4969,'PLANO DE APLICAÇÃO'!$A$4:$B$1013,2,0)</f>
        <v>#N/A</v>
      </c>
      <c r="G3188" s="71"/>
      <c r="H3188" s="130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73"/>
      <c r="J3188" s="74"/>
      <c r="K3188" s="78"/>
    </row>
    <row r="3189" spans="1:11" s="131" customFormat="1" ht="41.25" customHeight="1" thickBot="1">
      <c r="A3189" s="68"/>
      <c r="B3189" s="77"/>
      <c r="C3189" s="76"/>
      <c r="D3189" s="69" t="e">
        <f>VLOOKUP($C3188:$C$4969,$C$27:$D$4969,2,0)</f>
        <v>#N/A</v>
      </c>
      <c r="E3189" s="79"/>
      <c r="F3189" s="70" t="e">
        <f>VLOOKUP($E3189:$E$4969,'PLANO DE APLICAÇÃO'!$A$4:$B$1013,2,0)</f>
        <v>#N/A</v>
      </c>
      <c r="G3189" s="71"/>
      <c r="H3189" s="130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73"/>
      <c r="J3189" s="74"/>
      <c r="K3189" s="78"/>
    </row>
    <row r="3190" spans="1:11" s="131" customFormat="1" ht="41.25" customHeight="1" thickBot="1">
      <c r="A3190" s="68"/>
      <c r="B3190" s="77"/>
      <c r="C3190" s="76"/>
      <c r="D3190" s="69" t="e">
        <f>VLOOKUP($C3189:$C$4969,$C$27:$D$4969,2,0)</f>
        <v>#N/A</v>
      </c>
      <c r="E3190" s="79"/>
      <c r="F3190" s="70" t="e">
        <f>VLOOKUP($E3190:$E$4969,'PLANO DE APLICAÇÃO'!$A$4:$B$1013,2,0)</f>
        <v>#N/A</v>
      </c>
      <c r="G3190" s="71"/>
      <c r="H3190" s="130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73"/>
      <c r="J3190" s="74"/>
      <c r="K3190" s="78"/>
    </row>
    <row r="3191" spans="1:11" s="131" customFormat="1" ht="41.25" customHeight="1" thickBot="1">
      <c r="A3191" s="68"/>
      <c r="B3191" s="77"/>
      <c r="C3191" s="76"/>
      <c r="D3191" s="69" t="e">
        <f>VLOOKUP($C3190:$C$4969,$C$27:$D$4969,2,0)</f>
        <v>#N/A</v>
      </c>
      <c r="E3191" s="79"/>
      <c r="F3191" s="70" t="e">
        <f>VLOOKUP($E3191:$E$4969,'PLANO DE APLICAÇÃO'!$A$4:$B$1013,2,0)</f>
        <v>#N/A</v>
      </c>
      <c r="G3191" s="71"/>
      <c r="H3191" s="130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73"/>
      <c r="J3191" s="74"/>
      <c r="K3191" s="78"/>
    </row>
    <row r="3192" spans="1:11" s="131" customFormat="1" ht="41.25" customHeight="1" thickBot="1">
      <c r="A3192" s="68"/>
      <c r="B3192" s="77"/>
      <c r="C3192" s="76"/>
      <c r="D3192" s="69" t="e">
        <f>VLOOKUP($C3191:$C$4969,$C$27:$D$4969,2,0)</f>
        <v>#N/A</v>
      </c>
      <c r="E3192" s="79"/>
      <c r="F3192" s="70" t="e">
        <f>VLOOKUP($E3192:$E$4969,'PLANO DE APLICAÇÃO'!$A$4:$B$1013,2,0)</f>
        <v>#N/A</v>
      </c>
      <c r="G3192" s="71"/>
      <c r="H3192" s="130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73"/>
      <c r="J3192" s="74"/>
      <c r="K3192" s="78"/>
    </row>
    <row r="3193" spans="1:11" s="131" customFormat="1" ht="41.25" customHeight="1" thickBot="1">
      <c r="A3193" s="68"/>
      <c r="B3193" s="77"/>
      <c r="C3193" s="76"/>
      <c r="D3193" s="69" t="e">
        <f>VLOOKUP($C3192:$C$4969,$C$27:$D$4969,2,0)</f>
        <v>#N/A</v>
      </c>
      <c r="E3193" s="79"/>
      <c r="F3193" s="70" t="e">
        <f>VLOOKUP($E3193:$E$4969,'PLANO DE APLICAÇÃO'!$A$4:$B$1013,2,0)</f>
        <v>#N/A</v>
      </c>
      <c r="G3193" s="71"/>
      <c r="H3193" s="130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73"/>
      <c r="J3193" s="74"/>
      <c r="K3193" s="78"/>
    </row>
    <row r="3194" spans="1:11" s="131" customFormat="1" ht="41.25" customHeight="1" thickBot="1">
      <c r="A3194" s="68"/>
      <c r="B3194" s="77"/>
      <c r="C3194" s="76"/>
      <c r="D3194" s="69" t="e">
        <f>VLOOKUP($C3193:$C$4969,$C$27:$D$4969,2,0)</f>
        <v>#N/A</v>
      </c>
      <c r="E3194" s="79"/>
      <c r="F3194" s="70" t="e">
        <f>VLOOKUP($E3194:$E$4969,'PLANO DE APLICAÇÃO'!$A$4:$B$1013,2,0)</f>
        <v>#N/A</v>
      </c>
      <c r="G3194" s="71"/>
      <c r="H3194" s="130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73"/>
      <c r="J3194" s="74"/>
      <c r="K3194" s="78"/>
    </row>
    <row r="3195" spans="1:11" s="131" customFormat="1" ht="41.25" customHeight="1" thickBot="1">
      <c r="A3195" s="68"/>
      <c r="B3195" s="77"/>
      <c r="C3195" s="76"/>
      <c r="D3195" s="69" t="e">
        <f>VLOOKUP($C3194:$C$4969,$C$27:$D$4969,2,0)</f>
        <v>#N/A</v>
      </c>
      <c r="E3195" s="79"/>
      <c r="F3195" s="70" t="e">
        <f>VLOOKUP($E3195:$E$4969,'PLANO DE APLICAÇÃO'!$A$4:$B$1013,2,0)</f>
        <v>#N/A</v>
      </c>
      <c r="G3195" s="71"/>
      <c r="H3195" s="130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73"/>
      <c r="J3195" s="74"/>
      <c r="K3195" s="78"/>
    </row>
    <row r="3196" spans="1:11" s="131" customFormat="1" ht="41.25" customHeight="1" thickBot="1">
      <c r="A3196" s="68"/>
      <c r="B3196" s="77"/>
      <c r="C3196" s="76"/>
      <c r="D3196" s="69" t="e">
        <f>VLOOKUP($C3195:$C$4969,$C$27:$D$4969,2,0)</f>
        <v>#N/A</v>
      </c>
      <c r="E3196" s="79"/>
      <c r="F3196" s="70" t="e">
        <f>VLOOKUP($E3196:$E$4969,'PLANO DE APLICAÇÃO'!$A$4:$B$1013,2,0)</f>
        <v>#N/A</v>
      </c>
      <c r="G3196" s="71"/>
      <c r="H3196" s="130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73"/>
      <c r="J3196" s="74"/>
      <c r="K3196" s="78"/>
    </row>
    <row r="3197" spans="1:11" s="131" customFormat="1" ht="41.25" customHeight="1" thickBot="1">
      <c r="A3197" s="68"/>
      <c r="B3197" s="77"/>
      <c r="C3197" s="76"/>
      <c r="D3197" s="69" t="e">
        <f>VLOOKUP($C3196:$C$4969,$C$27:$D$4969,2,0)</f>
        <v>#N/A</v>
      </c>
      <c r="E3197" s="79"/>
      <c r="F3197" s="70" t="e">
        <f>VLOOKUP($E3197:$E$4969,'PLANO DE APLICAÇÃO'!$A$4:$B$1013,2,0)</f>
        <v>#N/A</v>
      </c>
      <c r="G3197" s="71"/>
      <c r="H3197" s="130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73"/>
      <c r="J3197" s="74"/>
      <c r="K3197" s="78"/>
    </row>
    <row r="3198" spans="1:11" s="131" customFormat="1" ht="41.25" customHeight="1" thickBot="1">
      <c r="A3198" s="68"/>
      <c r="B3198" s="77"/>
      <c r="C3198" s="76"/>
      <c r="D3198" s="69" t="e">
        <f>VLOOKUP($C3197:$C$4969,$C$27:$D$4969,2,0)</f>
        <v>#N/A</v>
      </c>
      <c r="E3198" s="79"/>
      <c r="F3198" s="70" t="e">
        <f>VLOOKUP($E3198:$E$4969,'PLANO DE APLICAÇÃO'!$A$4:$B$1013,2,0)</f>
        <v>#N/A</v>
      </c>
      <c r="G3198" s="71"/>
      <c r="H3198" s="130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73"/>
      <c r="J3198" s="74"/>
      <c r="K3198" s="78"/>
    </row>
    <row r="3199" spans="1:11" s="131" customFormat="1" ht="41.25" customHeight="1" thickBot="1">
      <c r="A3199" s="68"/>
      <c r="B3199" s="77"/>
      <c r="C3199" s="76"/>
      <c r="D3199" s="69" t="e">
        <f>VLOOKUP($C3198:$C$4969,$C$27:$D$4969,2,0)</f>
        <v>#N/A</v>
      </c>
      <c r="E3199" s="79"/>
      <c r="F3199" s="70" t="e">
        <f>VLOOKUP($E3199:$E$4969,'PLANO DE APLICAÇÃO'!$A$4:$B$1013,2,0)</f>
        <v>#N/A</v>
      </c>
      <c r="G3199" s="71"/>
      <c r="H3199" s="130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73"/>
      <c r="J3199" s="74"/>
      <c r="K3199" s="78"/>
    </row>
    <row r="3200" spans="1:11" s="131" customFormat="1" ht="41.25" customHeight="1" thickBot="1">
      <c r="A3200" s="68"/>
      <c r="B3200" s="77"/>
      <c r="C3200" s="76"/>
      <c r="D3200" s="69" t="e">
        <f>VLOOKUP($C3199:$C$4969,$C$27:$D$4969,2,0)</f>
        <v>#N/A</v>
      </c>
      <c r="E3200" s="79"/>
      <c r="F3200" s="70" t="e">
        <f>VLOOKUP($E3200:$E$4969,'PLANO DE APLICAÇÃO'!$A$4:$B$1013,2,0)</f>
        <v>#N/A</v>
      </c>
      <c r="G3200" s="71"/>
      <c r="H3200" s="130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73"/>
      <c r="J3200" s="74"/>
      <c r="K3200" s="78"/>
    </row>
    <row r="3201" spans="1:11" s="131" customFormat="1" ht="41.25" customHeight="1" thickBot="1">
      <c r="A3201" s="68"/>
      <c r="B3201" s="77"/>
      <c r="C3201" s="76"/>
      <c r="D3201" s="69" t="e">
        <f>VLOOKUP($C3200:$C$4969,$C$27:$D$4969,2,0)</f>
        <v>#N/A</v>
      </c>
      <c r="E3201" s="79"/>
      <c r="F3201" s="70" t="e">
        <f>VLOOKUP($E3201:$E$4969,'PLANO DE APLICAÇÃO'!$A$4:$B$1013,2,0)</f>
        <v>#N/A</v>
      </c>
      <c r="G3201" s="71"/>
      <c r="H3201" s="130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73"/>
      <c r="J3201" s="74"/>
      <c r="K3201" s="78"/>
    </row>
    <row r="3202" spans="1:11" s="131" customFormat="1" ht="41.25" customHeight="1" thickBot="1">
      <c r="A3202" s="68"/>
      <c r="B3202" s="77"/>
      <c r="C3202" s="76"/>
      <c r="D3202" s="69" t="e">
        <f>VLOOKUP($C3201:$C$4969,$C$27:$D$4969,2,0)</f>
        <v>#N/A</v>
      </c>
      <c r="E3202" s="79"/>
      <c r="F3202" s="70" t="e">
        <f>VLOOKUP($E3202:$E$4969,'PLANO DE APLICAÇÃO'!$A$4:$B$1013,2,0)</f>
        <v>#N/A</v>
      </c>
      <c r="G3202" s="71"/>
      <c r="H3202" s="130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73"/>
      <c r="J3202" s="74"/>
      <c r="K3202" s="78"/>
    </row>
    <row r="3203" spans="1:11" s="131" customFormat="1" ht="41.25" customHeight="1" thickBot="1">
      <c r="A3203" s="68"/>
      <c r="B3203" s="77"/>
      <c r="C3203" s="76"/>
      <c r="D3203" s="69" t="e">
        <f>VLOOKUP($C3202:$C$4969,$C$27:$D$4969,2,0)</f>
        <v>#N/A</v>
      </c>
      <c r="E3203" s="79"/>
      <c r="F3203" s="70" t="e">
        <f>VLOOKUP($E3203:$E$4969,'PLANO DE APLICAÇÃO'!$A$4:$B$1013,2,0)</f>
        <v>#N/A</v>
      </c>
      <c r="G3203" s="71"/>
      <c r="H3203" s="130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73"/>
      <c r="J3203" s="74"/>
      <c r="K3203" s="78"/>
    </row>
    <row r="3204" spans="1:11" s="131" customFormat="1" ht="41.25" customHeight="1" thickBot="1">
      <c r="A3204" s="68"/>
      <c r="B3204" s="77"/>
      <c r="C3204" s="76"/>
      <c r="D3204" s="69" t="e">
        <f>VLOOKUP($C3203:$C$4969,$C$27:$D$4969,2,0)</f>
        <v>#N/A</v>
      </c>
      <c r="E3204" s="79"/>
      <c r="F3204" s="70" t="e">
        <f>VLOOKUP($E3204:$E$4969,'PLANO DE APLICAÇÃO'!$A$4:$B$1013,2,0)</f>
        <v>#N/A</v>
      </c>
      <c r="G3204" s="71"/>
      <c r="H3204" s="130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73"/>
      <c r="J3204" s="74"/>
      <c r="K3204" s="78"/>
    </row>
    <row r="3205" spans="1:11" s="131" customFormat="1" ht="41.25" customHeight="1" thickBot="1">
      <c r="A3205" s="68"/>
      <c r="B3205" s="77"/>
      <c r="C3205" s="76"/>
      <c r="D3205" s="69" t="e">
        <f>VLOOKUP($C3204:$C$4969,$C$27:$D$4969,2,0)</f>
        <v>#N/A</v>
      </c>
      <c r="E3205" s="79"/>
      <c r="F3205" s="70" t="e">
        <f>VLOOKUP($E3205:$E$4969,'PLANO DE APLICAÇÃO'!$A$4:$B$1013,2,0)</f>
        <v>#N/A</v>
      </c>
      <c r="G3205" s="71"/>
      <c r="H3205" s="130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73"/>
      <c r="J3205" s="74"/>
      <c r="K3205" s="78"/>
    </row>
    <row r="3206" spans="1:11" s="131" customFormat="1" ht="41.25" customHeight="1" thickBot="1">
      <c r="A3206" s="68"/>
      <c r="B3206" s="77"/>
      <c r="C3206" s="76"/>
      <c r="D3206" s="69" t="e">
        <f>VLOOKUP($C3205:$C$4969,$C$27:$D$4969,2,0)</f>
        <v>#N/A</v>
      </c>
      <c r="E3206" s="79"/>
      <c r="F3206" s="70" t="e">
        <f>VLOOKUP($E3206:$E$4969,'PLANO DE APLICAÇÃO'!$A$4:$B$1013,2,0)</f>
        <v>#N/A</v>
      </c>
      <c r="G3206" s="71"/>
      <c r="H3206" s="130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73"/>
      <c r="J3206" s="74"/>
      <c r="K3206" s="78"/>
    </row>
    <row r="3207" spans="1:11" s="131" customFormat="1" ht="41.25" customHeight="1" thickBot="1">
      <c r="A3207" s="68"/>
      <c r="B3207" s="77"/>
      <c r="C3207" s="76"/>
      <c r="D3207" s="69" t="e">
        <f>VLOOKUP($C3206:$C$4969,$C$27:$D$4969,2,0)</f>
        <v>#N/A</v>
      </c>
      <c r="E3207" s="79"/>
      <c r="F3207" s="70" t="e">
        <f>VLOOKUP($E3207:$E$4969,'PLANO DE APLICAÇÃO'!$A$4:$B$1013,2,0)</f>
        <v>#N/A</v>
      </c>
      <c r="G3207" s="71"/>
      <c r="H3207" s="130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73"/>
      <c r="J3207" s="74"/>
      <c r="K3207" s="78"/>
    </row>
    <row r="3208" spans="1:11" s="131" customFormat="1" ht="41.25" customHeight="1" thickBot="1">
      <c r="A3208" s="68"/>
      <c r="B3208" s="77"/>
      <c r="C3208" s="76"/>
      <c r="D3208" s="69" t="e">
        <f>VLOOKUP($C3207:$C$4969,$C$27:$D$4969,2,0)</f>
        <v>#N/A</v>
      </c>
      <c r="E3208" s="79"/>
      <c r="F3208" s="70" t="e">
        <f>VLOOKUP($E3208:$E$4969,'PLANO DE APLICAÇÃO'!$A$4:$B$1013,2,0)</f>
        <v>#N/A</v>
      </c>
      <c r="G3208" s="71"/>
      <c r="H3208" s="130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73"/>
      <c r="J3208" s="74"/>
      <c r="K3208" s="78"/>
    </row>
    <row r="3209" spans="1:11" s="131" customFormat="1" ht="41.25" customHeight="1" thickBot="1">
      <c r="A3209" s="68"/>
      <c r="B3209" s="77"/>
      <c r="C3209" s="76"/>
      <c r="D3209" s="69" t="e">
        <f>VLOOKUP($C3208:$C$4969,$C$27:$D$4969,2,0)</f>
        <v>#N/A</v>
      </c>
      <c r="E3209" s="79"/>
      <c r="F3209" s="70" t="e">
        <f>VLOOKUP($E3209:$E$4969,'PLANO DE APLICAÇÃO'!$A$4:$B$1013,2,0)</f>
        <v>#N/A</v>
      </c>
      <c r="G3209" s="71"/>
      <c r="H3209" s="130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73"/>
      <c r="J3209" s="74"/>
      <c r="K3209" s="78"/>
    </row>
    <row r="3210" spans="1:11" s="131" customFormat="1" ht="41.25" customHeight="1" thickBot="1">
      <c r="A3210" s="68"/>
      <c r="B3210" s="77"/>
      <c r="C3210" s="76"/>
      <c r="D3210" s="69" t="e">
        <f>VLOOKUP($C3209:$C$4969,$C$27:$D$4969,2,0)</f>
        <v>#N/A</v>
      </c>
      <c r="E3210" s="79"/>
      <c r="F3210" s="70" t="e">
        <f>VLOOKUP($E3210:$E$4969,'PLANO DE APLICAÇÃO'!$A$4:$B$1013,2,0)</f>
        <v>#N/A</v>
      </c>
      <c r="G3210" s="71"/>
      <c r="H3210" s="130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73"/>
      <c r="J3210" s="74"/>
      <c r="K3210" s="78"/>
    </row>
    <row r="3211" spans="1:11" s="131" customFormat="1" ht="41.25" customHeight="1" thickBot="1">
      <c r="A3211" s="68"/>
      <c r="B3211" s="77"/>
      <c r="C3211" s="76"/>
      <c r="D3211" s="69" t="e">
        <f>VLOOKUP($C3210:$C$4969,$C$27:$D$4969,2,0)</f>
        <v>#N/A</v>
      </c>
      <c r="E3211" s="79"/>
      <c r="F3211" s="70" t="e">
        <f>VLOOKUP($E3211:$E$4969,'PLANO DE APLICAÇÃO'!$A$4:$B$1013,2,0)</f>
        <v>#N/A</v>
      </c>
      <c r="G3211" s="71"/>
      <c r="H3211" s="130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73"/>
      <c r="J3211" s="74"/>
      <c r="K3211" s="78"/>
    </row>
    <row r="3212" spans="1:11" s="131" customFormat="1" ht="41.25" customHeight="1" thickBot="1">
      <c r="A3212" s="68"/>
      <c r="B3212" s="77"/>
      <c r="C3212" s="76"/>
      <c r="D3212" s="69" t="e">
        <f>VLOOKUP($C3211:$C$4969,$C$27:$D$4969,2,0)</f>
        <v>#N/A</v>
      </c>
      <c r="E3212" s="79"/>
      <c r="F3212" s="70" t="e">
        <f>VLOOKUP($E3212:$E$4969,'PLANO DE APLICAÇÃO'!$A$4:$B$1013,2,0)</f>
        <v>#N/A</v>
      </c>
      <c r="G3212" s="71"/>
      <c r="H3212" s="130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73"/>
      <c r="J3212" s="74"/>
      <c r="K3212" s="78"/>
    </row>
    <row r="3213" spans="1:11" s="131" customFormat="1" ht="41.25" customHeight="1" thickBot="1">
      <c r="A3213" s="68"/>
      <c r="B3213" s="77"/>
      <c r="C3213" s="76"/>
      <c r="D3213" s="69" t="e">
        <f>VLOOKUP($C3212:$C$4969,$C$27:$D$4969,2,0)</f>
        <v>#N/A</v>
      </c>
      <c r="E3213" s="79"/>
      <c r="F3213" s="70" t="e">
        <f>VLOOKUP($E3213:$E$4969,'PLANO DE APLICAÇÃO'!$A$4:$B$1013,2,0)</f>
        <v>#N/A</v>
      </c>
      <c r="G3213" s="71"/>
      <c r="H3213" s="130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73"/>
      <c r="J3213" s="74"/>
      <c r="K3213" s="78"/>
    </row>
    <row r="3214" spans="1:11" s="131" customFormat="1" ht="41.25" customHeight="1" thickBot="1">
      <c r="A3214" s="68"/>
      <c r="B3214" s="77"/>
      <c r="C3214" s="76"/>
      <c r="D3214" s="69" t="e">
        <f>VLOOKUP($C3213:$C$4969,$C$27:$D$4969,2,0)</f>
        <v>#N/A</v>
      </c>
      <c r="E3214" s="79"/>
      <c r="F3214" s="70" t="e">
        <f>VLOOKUP($E3214:$E$4969,'PLANO DE APLICAÇÃO'!$A$4:$B$1013,2,0)</f>
        <v>#N/A</v>
      </c>
      <c r="G3214" s="71"/>
      <c r="H3214" s="130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73"/>
      <c r="J3214" s="74"/>
      <c r="K3214" s="78"/>
    </row>
    <row r="3215" spans="1:11" s="131" customFormat="1" ht="41.25" customHeight="1" thickBot="1">
      <c r="A3215" s="68"/>
      <c r="B3215" s="77"/>
      <c r="C3215" s="76"/>
      <c r="D3215" s="69" t="e">
        <f>VLOOKUP($C3214:$C$4969,$C$27:$D$4969,2,0)</f>
        <v>#N/A</v>
      </c>
      <c r="E3215" s="79"/>
      <c r="F3215" s="70" t="e">
        <f>VLOOKUP($E3215:$E$4969,'PLANO DE APLICAÇÃO'!$A$4:$B$1013,2,0)</f>
        <v>#N/A</v>
      </c>
      <c r="G3215" s="71"/>
      <c r="H3215" s="130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73"/>
      <c r="J3215" s="74"/>
      <c r="K3215" s="78"/>
    </row>
    <row r="3216" spans="1:11" s="131" customFormat="1" ht="41.25" customHeight="1" thickBot="1">
      <c r="A3216" s="68"/>
      <c r="B3216" s="77"/>
      <c r="C3216" s="76"/>
      <c r="D3216" s="69" t="e">
        <f>VLOOKUP($C3215:$C$4969,$C$27:$D$4969,2,0)</f>
        <v>#N/A</v>
      </c>
      <c r="E3216" s="79"/>
      <c r="F3216" s="70" t="e">
        <f>VLOOKUP($E3216:$E$4969,'PLANO DE APLICAÇÃO'!$A$4:$B$1013,2,0)</f>
        <v>#N/A</v>
      </c>
      <c r="G3216" s="71"/>
      <c r="H3216" s="130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73"/>
      <c r="J3216" s="74"/>
      <c r="K3216" s="78"/>
    </row>
    <row r="3217" spans="1:11" s="131" customFormat="1" ht="41.25" customHeight="1" thickBot="1">
      <c r="A3217" s="68"/>
      <c r="B3217" s="77"/>
      <c r="C3217" s="76"/>
      <c r="D3217" s="69" t="e">
        <f>VLOOKUP($C3216:$C$4969,$C$27:$D$4969,2,0)</f>
        <v>#N/A</v>
      </c>
      <c r="E3217" s="79"/>
      <c r="F3217" s="70" t="e">
        <f>VLOOKUP($E3217:$E$4969,'PLANO DE APLICAÇÃO'!$A$4:$B$1013,2,0)</f>
        <v>#N/A</v>
      </c>
      <c r="G3217" s="71"/>
      <c r="H3217" s="130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73"/>
      <c r="J3217" s="74"/>
      <c r="K3217" s="78"/>
    </row>
    <row r="3218" spans="1:11" s="131" customFormat="1" ht="41.25" customHeight="1" thickBot="1">
      <c r="A3218" s="68"/>
      <c r="B3218" s="77"/>
      <c r="C3218" s="76"/>
      <c r="D3218" s="69" t="e">
        <f>VLOOKUP($C3217:$C$4969,$C$27:$D$4969,2,0)</f>
        <v>#N/A</v>
      </c>
      <c r="E3218" s="79"/>
      <c r="F3218" s="70" t="e">
        <f>VLOOKUP($E3218:$E$4969,'PLANO DE APLICAÇÃO'!$A$4:$B$1013,2,0)</f>
        <v>#N/A</v>
      </c>
      <c r="G3218" s="71"/>
      <c r="H3218" s="130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73"/>
      <c r="J3218" s="74"/>
      <c r="K3218" s="78"/>
    </row>
    <row r="3219" spans="1:11" s="131" customFormat="1" ht="41.25" customHeight="1" thickBot="1">
      <c r="A3219" s="68"/>
      <c r="B3219" s="77"/>
      <c r="C3219" s="76"/>
      <c r="D3219" s="69" t="e">
        <f>VLOOKUP($C3218:$C$4969,$C$27:$D$4969,2,0)</f>
        <v>#N/A</v>
      </c>
      <c r="E3219" s="79"/>
      <c r="F3219" s="70" t="e">
        <f>VLOOKUP($E3219:$E$4969,'PLANO DE APLICAÇÃO'!$A$4:$B$1013,2,0)</f>
        <v>#N/A</v>
      </c>
      <c r="G3219" s="71"/>
      <c r="H3219" s="130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73"/>
      <c r="J3219" s="74"/>
      <c r="K3219" s="78"/>
    </row>
    <row r="3220" spans="1:11" s="131" customFormat="1" ht="41.25" customHeight="1" thickBot="1">
      <c r="A3220" s="68"/>
      <c r="B3220" s="77"/>
      <c r="C3220" s="76"/>
      <c r="D3220" s="69" t="e">
        <f>VLOOKUP($C3219:$C$4969,$C$27:$D$4969,2,0)</f>
        <v>#N/A</v>
      </c>
      <c r="E3220" s="79"/>
      <c r="F3220" s="70" t="e">
        <f>VLOOKUP($E3220:$E$4969,'PLANO DE APLICAÇÃO'!$A$4:$B$1013,2,0)</f>
        <v>#N/A</v>
      </c>
      <c r="G3220" s="71"/>
      <c r="H3220" s="130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73"/>
      <c r="J3220" s="74"/>
      <c r="K3220" s="78"/>
    </row>
    <row r="3221" spans="1:11" s="131" customFormat="1" ht="41.25" customHeight="1" thickBot="1">
      <c r="A3221" s="68"/>
      <c r="B3221" s="77"/>
      <c r="C3221" s="76"/>
      <c r="D3221" s="69" t="e">
        <f>VLOOKUP($C3220:$C$4969,$C$27:$D$4969,2,0)</f>
        <v>#N/A</v>
      </c>
      <c r="E3221" s="79"/>
      <c r="F3221" s="70" t="e">
        <f>VLOOKUP($E3221:$E$4969,'PLANO DE APLICAÇÃO'!$A$4:$B$1013,2,0)</f>
        <v>#N/A</v>
      </c>
      <c r="G3221" s="71"/>
      <c r="H3221" s="130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73"/>
      <c r="J3221" s="74"/>
      <c r="K3221" s="78"/>
    </row>
    <row r="3222" spans="1:11" s="131" customFormat="1" ht="41.25" customHeight="1" thickBot="1">
      <c r="A3222" s="68"/>
      <c r="B3222" s="77"/>
      <c r="C3222" s="76"/>
      <c r="D3222" s="69" t="e">
        <f>VLOOKUP($C3221:$C$4969,$C$27:$D$4969,2,0)</f>
        <v>#N/A</v>
      </c>
      <c r="E3222" s="79"/>
      <c r="F3222" s="70" t="e">
        <f>VLOOKUP($E3222:$E$4969,'PLANO DE APLICAÇÃO'!$A$4:$B$1013,2,0)</f>
        <v>#N/A</v>
      </c>
      <c r="G3222" s="71"/>
      <c r="H3222" s="130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73"/>
      <c r="J3222" s="74"/>
      <c r="K3222" s="78"/>
    </row>
    <row r="3223" spans="1:11" s="131" customFormat="1" ht="41.25" customHeight="1" thickBot="1">
      <c r="A3223" s="68"/>
      <c r="B3223" s="77"/>
      <c r="C3223" s="76"/>
      <c r="D3223" s="69" t="e">
        <f>VLOOKUP($C3222:$C$4969,$C$27:$D$4969,2,0)</f>
        <v>#N/A</v>
      </c>
      <c r="E3223" s="79"/>
      <c r="F3223" s="70" t="e">
        <f>VLOOKUP($E3223:$E$4969,'PLANO DE APLICAÇÃO'!$A$4:$B$1013,2,0)</f>
        <v>#N/A</v>
      </c>
      <c r="G3223" s="71"/>
      <c r="H3223" s="130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73"/>
      <c r="J3223" s="74"/>
      <c r="K3223" s="78"/>
    </row>
    <row r="3224" spans="1:11" s="131" customFormat="1" ht="41.25" customHeight="1" thickBot="1">
      <c r="A3224" s="68"/>
      <c r="B3224" s="77"/>
      <c r="C3224" s="76"/>
      <c r="D3224" s="69" t="e">
        <f>VLOOKUP($C3223:$C$4969,$C$27:$D$4969,2,0)</f>
        <v>#N/A</v>
      </c>
      <c r="E3224" s="79"/>
      <c r="F3224" s="70" t="e">
        <f>VLOOKUP($E3224:$E$4969,'PLANO DE APLICAÇÃO'!$A$4:$B$1013,2,0)</f>
        <v>#N/A</v>
      </c>
      <c r="G3224" s="71"/>
      <c r="H3224" s="130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73"/>
      <c r="J3224" s="74"/>
      <c r="K3224" s="78"/>
    </row>
    <row r="3225" spans="1:11" s="131" customFormat="1" ht="41.25" customHeight="1" thickBot="1">
      <c r="A3225" s="68"/>
      <c r="B3225" s="77"/>
      <c r="C3225" s="76"/>
      <c r="D3225" s="69" t="e">
        <f>VLOOKUP($C3224:$C$4969,$C$27:$D$4969,2,0)</f>
        <v>#N/A</v>
      </c>
      <c r="E3225" s="79"/>
      <c r="F3225" s="70" t="e">
        <f>VLOOKUP($E3225:$E$4969,'PLANO DE APLICAÇÃO'!$A$4:$B$1013,2,0)</f>
        <v>#N/A</v>
      </c>
      <c r="G3225" s="71"/>
      <c r="H3225" s="130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73"/>
      <c r="J3225" s="74"/>
      <c r="K3225" s="78"/>
    </row>
    <row r="3226" spans="1:11" s="131" customFormat="1" ht="41.25" customHeight="1" thickBot="1">
      <c r="A3226" s="68"/>
      <c r="B3226" s="77"/>
      <c r="C3226" s="76"/>
      <c r="D3226" s="69" t="e">
        <f>VLOOKUP($C3225:$C$4969,$C$27:$D$4969,2,0)</f>
        <v>#N/A</v>
      </c>
      <c r="E3226" s="79"/>
      <c r="F3226" s="70" t="e">
        <f>VLOOKUP($E3226:$E$4969,'PLANO DE APLICAÇÃO'!$A$4:$B$1013,2,0)</f>
        <v>#N/A</v>
      </c>
      <c r="G3226" s="71"/>
      <c r="H3226" s="130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73"/>
      <c r="J3226" s="74"/>
      <c r="K3226" s="78"/>
    </row>
    <row r="3227" spans="1:11" s="131" customFormat="1" ht="41.25" customHeight="1" thickBot="1">
      <c r="A3227" s="68"/>
      <c r="B3227" s="77"/>
      <c r="C3227" s="76"/>
      <c r="D3227" s="69" t="e">
        <f>VLOOKUP($C3226:$C$4969,$C$27:$D$4969,2,0)</f>
        <v>#N/A</v>
      </c>
      <c r="E3227" s="79"/>
      <c r="F3227" s="70" t="e">
        <f>VLOOKUP($E3227:$E$4969,'PLANO DE APLICAÇÃO'!$A$4:$B$1013,2,0)</f>
        <v>#N/A</v>
      </c>
      <c r="G3227" s="71"/>
      <c r="H3227" s="130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73"/>
      <c r="J3227" s="74"/>
      <c r="K3227" s="78"/>
    </row>
    <row r="3228" spans="1:11" s="131" customFormat="1" ht="41.25" customHeight="1" thickBot="1">
      <c r="A3228" s="68"/>
      <c r="B3228" s="77"/>
      <c r="C3228" s="76"/>
      <c r="D3228" s="69" t="e">
        <f>VLOOKUP($C3227:$C$4969,$C$27:$D$4969,2,0)</f>
        <v>#N/A</v>
      </c>
      <c r="E3228" s="79"/>
      <c r="F3228" s="70" t="e">
        <f>VLOOKUP($E3228:$E$4969,'PLANO DE APLICAÇÃO'!$A$4:$B$1013,2,0)</f>
        <v>#N/A</v>
      </c>
      <c r="G3228" s="71"/>
      <c r="H3228" s="130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73"/>
      <c r="J3228" s="74"/>
      <c r="K3228" s="78"/>
    </row>
    <row r="3229" spans="1:11" s="131" customFormat="1" ht="41.25" customHeight="1" thickBot="1">
      <c r="A3229" s="68"/>
      <c r="B3229" s="77"/>
      <c r="C3229" s="76"/>
      <c r="D3229" s="69" t="e">
        <f>VLOOKUP($C3228:$C$4969,$C$27:$D$4969,2,0)</f>
        <v>#N/A</v>
      </c>
      <c r="E3229" s="79"/>
      <c r="F3229" s="70" t="e">
        <f>VLOOKUP($E3229:$E$4969,'PLANO DE APLICAÇÃO'!$A$4:$B$1013,2,0)</f>
        <v>#N/A</v>
      </c>
      <c r="G3229" s="71"/>
      <c r="H3229" s="130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73"/>
      <c r="J3229" s="74"/>
      <c r="K3229" s="78"/>
    </row>
    <row r="3230" spans="1:11" s="131" customFormat="1" ht="41.25" customHeight="1" thickBot="1">
      <c r="A3230" s="68"/>
      <c r="B3230" s="77"/>
      <c r="C3230" s="76"/>
      <c r="D3230" s="69" t="e">
        <f>VLOOKUP($C3229:$C$4969,$C$27:$D$4969,2,0)</f>
        <v>#N/A</v>
      </c>
      <c r="E3230" s="79"/>
      <c r="F3230" s="70" t="e">
        <f>VLOOKUP($E3230:$E$4969,'PLANO DE APLICAÇÃO'!$A$4:$B$1013,2,0)</f>
        <v>#N/A</v>
      </c>
      <c r="G3230" s="71"/>
      <c r="H3230" s="130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73"/>
      <c r="J3230" s="74"/>
      <c r="K3230" s="78"/>
    </row>
    <row r="3231" spans="1:11" s="131" customFormat="1" ht="41.25" customHeight="1" thickBot="1">
      <c r="A3231" s="68"/>
      <c r="B3231" s="77"/>
      <c r="C3231" s="76"/>
      <c r="D3231" s="69" t="e">
        <f>VLOOKUP($C3230:$C$4969,$C$27:$D$4969,2,0)</f>
        <v>#N/A</v>
      </c>
      <c r="E3231" s="79"/>
      <c r="F3231" s="70" t="e">
        <f>VLOOKUP($E3231:$E$4969,'PLANO DE APLICAÇÃO'!$A$4:$B$1013,2,0)</f>
        <v>#N/A</v>
      </c>
      <c r="G3231" s="71"/>
      <c r="H3231" s="130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73"/>
      <c r="J3231" s="74"/>
      <c r="K3231" s="78"/>
    </row>
    <row r="3232" spans="1:11" s="131" customFormat="1" ht="41.25" customHeight="1" thickBot="1">
      <c r="A3232" s="68"/>
      <c r="B3232" s="77"/>
      <c r="C3232" s="76"/>
      <c r="D3232" s="69" t="e">
        <f>VLOOKUP($C3231:$C$4969,$C$27:$D$4969,2,0)</f>
        <v>#N/A</v>
      </c>
      <c r="E3232" s="79"/>
      <c r="F3232" s="70" t="e">
        <f>VLOOKUP($E3232:$E$4969,'PLANO DE APLICAÇÃO'!$A$4:$B$1013,2,0)</f>
        <v>#N/A</v>
      </c>
      <c r="G3232" s="71"/>
      <c r="H3232" s="130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73"/>
      <c r="J3232" s="74"/>
      <c r="K3232" s="78"/>
    </row>
    <row r="3233" spans="1:11" s="131" customFormat="1" ht="41.25" customHeight="1" thickBot="1">
      <c r="A3233" s="68"/>
      <c r="B3233" s="77"/>
      <c r="C3233" s="76"/>
      <c r="D3233" s="69" t="e">
        <f>VLOOKUP($C3232:$C$4969,$C$27:$D$4969,2,0)</f>
        <v>#N/A</v>
      </c>
      <c r="E3233" s="79"/>
      <c r="F3233" s="70" t="e">
        <f>VLOOKUP($E3233:$E$4969,'PLANO DE APLICAÇÃO'!$A$4:$B$1013,2,0)</f>
        <v>#N/A</v>
      </c>
      <c r="G3233" s="71"/>
      <c r="H3233" s="130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73"/>
      <c r="J3233" s="74"/>
      <c r="K3233" s="78"/>
    </row>
    <row r="3234" spans="1:11" s="131" customFormat="1" ht="41.25" customHeight="1" thickBot="1">
      <c r="A3234" s="68"/>
      <c r="B3234" s="77"/>
      <c r="C3234" s="76"/>
      <c r="D3234" s="69" t="e">
        <f>VLOOKUP($C3233:$C$4969,$C$27:$D$4969,2,0)</f>
        <v>#N/A</v>
      </c>
      <c r="E3234" s="79"/>
      <c r="F3234" s="70" t="e">
        <f>VLOOKUP($E3234:$E$4969,'PLANO DE APLICAÇÃO'!$A$4:$B$1013,2,0)</f>
        <v>#N/A</v>
      </c>
      <c r="G3234" s="71"/>
      <c r="H3234" s="130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73"/>
      <c r="J3234" s="74"/>
      <c r="K3234" s="78"/>
    </row>
    <row r="3235" spans="1:11" s="131" customFormat="1" ht="41.25" customHeight="1" thickBot="1">
      <c r="A3235" s="68"/>
      <c r="B3235" s="77"/>
      <c r="C3235" s="76"/>
      <c r="D3235" s="69" t="e">
        <f>VLOOKUP($C3234:$C$4969,$C$27:$D$4969,2,0)</f>
        <v>#N/A</v>
      </c>
      <c r="E3235" s="79"/>
      <c r="F3235" s="70" t="e">
        <f>VLOOKUP($E3235:$E$4969,'PLANO DE APLICAÇÃO'!$A$4:$B$1013,2,0)</f>
        <v>#N/A</v>
      </c>
      <c r="G3235" s="71"/>
      <c r="H3235" s="130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73"/>
      <c r="J3235" s="74"/>
      <c r="K3235" s="78"/>
    </row>
    <row r="3236" spans="1:11" s="131" customFormat="1" ht="41.25" customHeight="1" thickBot="1">
      <c r="A3236" s="68"/>
      <c r="B3236" s="77"/>
      <c r="C3236" s="76"/>
      <c r="D3236" s="69" t="e">
        <f>VLOOKUP($C3235:$C$4969,$C$27:$D$4969,2,0)</f>
        <v>#N/A</v>
      </c>
      <c r="E3236" s="79"/>
      <c r="F3236" s="70" t="e">
        <f>VLOOKUP($E3236:$E$4969,'PLANO DE APLICAÇÃO'!$A$4:$B$1013,2,0)</f>
        <v>#N/A</v>
      </c>
      <c r="G3236" s="71"/>
      <c r="H3236" s="130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73"/>
      <c r="J3236" s="74"/>
      <c r="K3236" s="78"/>
    </row>
    <row r="3237" spans="1:11" s="131" customFormat="1" ht="41.25" customHeight="1" thickBot="1">
      <c r="A3237" s="68"/>
      <c r="B3237" s="77"/>
      <c r="C3237" s="76"/>
      <c r="D3237" s="69" t="e">
        <f>VLOOKUP($C3236:$C$4969,$C$27:$D$4969,2,0)</f>
        <v>#N/A</v>
      </c>
      <c r="E3237" s="79"/>
      <c r="F3237" s="70" t="e">
        <f>VLOOKUP($E3237:$E$4969,'PLANO DE APLICAÇÃO'!$A$4:$B$1013,2,0)</f>
        <v>#N/A</v>
      </c>
      <c r="G3237" s="71"/>
      <c r="H3237" s="130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73"/>
      <c r="J3237" s="74"/>
      <c r="K3237" s="78"/>
    </row>
    <row r="3238" spans="1:11" s="131" customFormat="1" ht="41.25" customHeight="1" thickBot="1">
      <c r="A3238" s="68"/>
      <c r="B3238" s="77"/>
      <c r="C3238" s="76"/>
      <c r="D3238" s="69" t="e">
        <f>VLOOKUP($C3237:$C$4969,$C$27:$D$4969,2,0)</f>
        <v>#N/A</v>
      </c>
      <c r="E3238" s="79"/>
      <c r="F3238" s="70" t="e">
        <f>VLOOKUP($E3238:$E$4969,'PLANO DE APLICAÇÃO'!$A$4:$B$1013,2,0)</f>
        <v>#N/A</v>
      </c>
      <c r="G3238" s="71"/>
      <c r="H3238" s="130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73"/>
      <c r="J3238" s="74"/>
      <c r="K3238" s="78"/>
    </row>
    <row r="3239" spans="1:11" s="131" customFormat="1" ht="41.25" customHeight="1" thickBot="1">
      <c r="A3239" s="68"/>
      <c r="B3239" s="77"/>
      <c r="C3239" s="76"/>
      <c r="D3239" s="69" t="e">
        <f>VLOOKUP($C3238:$C$4969,$C$27:$D$4969,2,0)</f>
        <v>#N/A</v>
      </c>
      <c r="E3239" s="79"/>
      <c r="F3239" s="70" t="e">
        <f>VLOOKUP($E3239:$E$4969,'PLANO DE APLICAÇÃO'!$A$4:$B$1013,2,0)</f>
        <v>#N/A</v>
      </c>
      <c r="G3239" s="71"/>
      <c r="H3239" s="130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73"/>
      <c r="J3239" s="74"/>
      <c r="K3239" s="78"/>
    </row>
    <row r="3240" spans="1:11" s="131" customFormat="1" ht="41.25" customHeight="1" thickBot="1">
      <c r="A3240" s="68"/>
      <c r="B3240" s="77"/>
      <c r="C3240" s="76"/>
      <c r="D3240" s="69" t="e">
        <f>VLOOKUP($C3239:$C$4969,$C$27:$D$4969,2,0)</f>
        <v>#N/A</v>
      </c>
      <c r="E3240" s="79"/>
      <c r="F3240" s="70" t="e">
        <f>VLOOKUP($E3240:$E$4969,'PLANO DE APLICAÇÃO'!$A$4:$B$1013,2,0)</f>
        <v>#N/A</v>
      </c>
      <c r="G3240" s="71"/>
      <c r="H3240" s="130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73"/>
      <c r="J3240" s="74"/>
      <c r="K3240" s="78"/>
    </row>
    <row r="3241" spans="1:11" s="131" customFormat="1" ht="41.25" customHeight="1" thickBot="1">
      <c r="A3241" s="68"/>
      <c r="B3241" s="77"/>
      <c r="C3241" s="76"/>
      <c r="D3241" s="69" t="e">
        <f>VLOOKUP($C3240:$C$4969,$C$27:$D$4969,2,0)</f>
        <v>#N/A</v>
      </c>
      <c r="E3241" s="79"/>
      <c r="F3241" s="70" t="e">
        <f>VLOOKUP($E3241:$E$4969,'PLANO DE APLICAÇÃO'!$A$4:$B$1013,2,0)</f>
        <v>#N/A</v>
      </c>
      <c r="G3241" s="71"/>
      <c r="H3241" s="130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73"/>
      <c r="J3241" s="74"/>
      <c r="K3241" s="78"/>
    </row>
    <row r="3242" spans="1:11" s="131" customFormat="1" ht="41.25" customHeight="1" thickBot="1">
      <c r="A3242" s="68"/>
      <c r="B3242" s="77"/>
      <c r="C3242" s="76"/>
      <c r="D3242" s="69" t="e">
        <f>VLOOKUP($C3241:$C$4969,$C$27:$D$4969,2,0)</f>
        <v>#N/A</v>
      </c>
      <c r="E3242" s="79"/>
      <c r="F3242" s="70" t="e">
        <f>VLOOKUP($E3242:$E$4969,'PLANO DE APLICAÇÃO'!$A$4:$B$1013,2,0)</f>
        <v>#N/A</v>
      </c>
      <c r="G3242" s="71"/>
      <c r="H3242" s="130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73"/>
      <c r="J3242" s="74"/>
      <c r="K3242" s="78"/>
    </row>
    <row r="3243" spans="1:11" s="131" customFormat="1" ht="41.25" customHeight="1" thickBot="1">
      <c r="A3243" s="68"/>
      <c r="B3243" s="77"/>
      <c r="C3243" s="76"/>
      <c r="D3243" s="69" t="e">
        <f>VLOOKUP($C3242:$C$4969,$C$27:$D$4969,2,0)</f>
        <v>#N/A</v>
      </c>
      <c r="E3243" s="79"/>
      <c r="F3243" s="70" t="e">
        <f>VLOOKUP($E3243:$E$4969,'PLANO DE APLICAÇÃO'!$A$4:$B$1013,2,0)</f>
        <v>#N/A</v>
      </c>
      <c r="G3243" s="71"/>
      <c r="H3243" s="130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73"/>
      <c r="J3243" s="74"/>
      <c r="K3243" s="78"/>
    </row>
    <row r="3244" spans="1:11" s="131" customFormat="1" ht="41.25" customHeight="1" thickBot="1">
      <c r="A3244" s="68"/>
      <c r="B3244" s="77"/>
      <c r="C3244" s="76"/>
      <c r="D3244" s="69" t="e">
        <f>VLOOKUP($C3243:$C$4969,$C$27:$D$4969,2,0)</f>
        <v>#N/A</v>
      </c>
      <c r="E3244" s="79"/>
      <c r="F3244" s="70" t="e">
        <f>VLOOKUP($E3244:$E$4969,'PLANO DE APLICAÇÃO'!$A$4:$B$1013,2,0)</f>
        <v>#N/A</v>
      </c>
      <c r="G3244" s="71"/>
      <c r="H3244" s="130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73"/>
      <c r="J3244" s="74"/>
      <c r="K3244" s="78"/>
    </row>
    <row r="3245" spans="1:11" s="131" customFormat="1" ht="41.25" customHeight="1" thickBot="1">
      <c r="A3245" s="68"/>
      <c r="B3245" s="77"/>
      <c r="C3245" s="76"/>
      <c r="D3245" s="69" t="e">
        <f>VLOOKUP($C3244:$C$4969,$C$27:$D$4969,2,0)</f>
        <v>#N/A</v>
      </c>
      <c r="E3245" s="79"/>
      <c r="F3245" s="70" t="e">
        <f>VLOOKUP($E3245:$E$4969,'PLANO DE APLICAÇÃO'!$A$4:$B$1013,2,0)</f>
        <v>#N/A</v>
      </c>
      <c r="G3245" s="71"/>
      <c r="H3245" s="130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73"/>
      <c r="J3245" s="74"/>
      <c r="K3245" s="78"/>
    </row>
    <row r="3246" spans="1:11" s="131" customFormat="1" ht="41.25" customHeight="1" thickBot="1">
      <c r="A3246" s="68"/>
      <c r="B3246" s="77"/>
      <c r="C3246" s="76"/>
      <c r="D3246" s="69" t="e">
        <f>VLOOKUP($C3245:$C$4969,$C$27:$D$4969,2,0)</f>
        <v>#N/A</v>
      </c>
      <c r="E3246" s="79"/>
      <c r="F3246" s="70" t="e">
        <f>VLOOKUP($E3246:$E$4969,'PLANO DE APLICAÇÃO'!$A$4:$B$1013,2,0)</f>
        <v>#N/A</v>
      </c>
      <c r="G3246" s="71"/>
      <c r="H3246" s="130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73"/>
      <c r="J3246" s="74"/>
      <c r="K3246" s="78"/>
    </row>
    <row r="3247" spans="1:11" s="131" customFormat="1" ht="41.25" customHeight="1" thickBot="1">
      <c r="A3247" s="68"/>
      <c r="B3247" s="77"/>
      <c r="C3247" s="76"/>
      <c r="D3247" s="69" t="e">
        <f>VLOOKUP($C3246:$C$4969,$C$27:$D$4969,2,0)</f>
        <v>#N/A</v>
      </c>
      <c r="E3247" s="79"/>
      <c r="F3247" s="70" t="e">
        <f>VLOOKUP($E3247:$E$4969,'PLANO DE APLICAÇÃO'!$A$4:$B$1013,2,0)</f>
        <v>#N/A</v>
      </c>
      <c r="G3247" s="71"/>
      <c r="H3247" s="130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73"/>
      <c r="J3247" s="74"/>
      <c r="K3247" s="78"/>
    </row>
    <row r="3248" spans="1:11" s="131" customFormat="1" ht="41.25" customHeight="1" thickBot="1">
      <c r="A3248" s="68"/>
      <c r="B3248" s="77"/>
      <c r="C3248" s="76"/>
      <c r="D3248" s="69" t="e">
        <f>VLOOKUP($C3247:$C$4969,$C$27:$D$4969,2,0)</f>
        <v>#N/A</v>
      </c>
      <c r="E3248" s="79"/>
      <c r="F3248" s="70" t="e">
        <f>VLOOKUP($E3248:$E$4969,'PLANO DE APLICAÇÃO'!$A$4:$B$1013,2,0)</f>
        <v>#N/A</v>
      </c>
      <c r="G3248" s="71"/>
      <c r="H3248" s="130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73"/>
      <c r="J3248" s="74"/>
      <c r="K3248" s="78"/>
    </row>
    <row r="3249" spans="1:11" s="131" customFormat="1" ht="41.25" customHeight="1" thickBot="1">
      <c r="A3249" s="68"/>
      <c r="B3249" s="77"/>
      <c r="C3249" s="76"/>
      <c r="D3249" s="69" t="e">
        <f>VLOOKUP($C3248:$C$4969,$C$27:$D$4969,2,0)</f>
        <v>#N/A</v>
      </c>
      <c r="E3249" s="79"/>
      <c r="F3249" s="70" t="e">
        <f>VLOOKUP($E3249:$E$4969,'PLANO DE APLICAÇÃO'!$A$4:$B$1013,2,0)</f>
        <v>#N/A</v>
      </c>
      <c r="G3249" s="71"/>
      <c r="H3249" s="130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73"/>
      <c r="J3249" s="74"/>
      <c r="K3249" s="78"/>
    </row>
    <row r="3250" spans="1:11" s="131" customFormat="1" ht="41.25" customHeight="1" thickBot="1">
      <c r="A3250" s="68"/>
      <c r="B3250" s="77"/>
      <c r="C3250" s="76"/>
      <c r="D3250" s="69" t="e">
        <f>VLOOKUP($C3249:$C$4969,$C$27:$D$4969,2,0)</f>
        <v>#N/A</v>
      </c>
      <c r="E3250" s="79"/>
      <c r="F3250" s="70" t="e">
        <f>VLOOKUP($E3250:$E$4969,'PLANO DE APLICAÇÃO'!$A$4:$B$1013,2,0)</f>
        <v>#N/A</v>
      </c>
      <c r="G3250" s="71"/>
      <c r="H3250" s="130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73"/>
      <c r="J3250" s="74"/>
      <c r="K3250" s="78"/>
    </row>
    <row r="3251" spans="1:11" s="131" customFormat="1" ht="41.25" customHeight="1" thickBot="1">
      <c r="A3251" s="68"/>
      <c r="B3251" s="77"/>
      <c r="C3251" s="76"/>
      <c r="D3251" s="69" t="e">
        <f>VLOOKUP($C3250:$C$4969,$C$27:$D$4969,2,0)</f>
        <v>#N/A</v>
      </c>
      <c r="E3251" s="79"/>
      <c r="F3251" s="70" t="e">
        <f>VLOOKUP($E3251:$E$4969,'PLANO DE APLICAÇÃO'!$A$4:$B$1013,2,0)</f>
        <v>#N/A</v>
      </c>
      <c r="G3251" s="71"/>
      <c r="H3251" s="130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73"/>
      <c r="J3251" s="74"/>
      <c r="K3251" s="78"/>
    </row>
    <row r="3252" spans="1:11" s="131" customFormat="1" ht="41.25" customHeight="1" thickBot="1">
      <c r="A3252" s="68"/>
      <c r="B3252" s="77"/>
      <c r="C3252" s="76"/>
      <c r="D3252" s="69" t="e">
        <f>VLOOKUP($C3251:$C$4969,$C$27:$D$4969,2,0)</f>
        <v>#N/A</v>
      </c>
      <c r="E3252" s="79"/>
      <c r="F3252" s="70" t="e">
        <f>VLOOKUP($E3252:$E$4969,'PLANO DE APLICAÇÃO'!$A$4:$B$1013,2,0)</f>
        <v>#N/A</v>
      </c>
      <c r="G3252" s="71"/>
      <c r="H3252" s="130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73"/>
      <c r="J3252" s="74"/>
      <c r="K3252" s="78"/>
    </row>
    <row r="3253" spans="1:11" s="131" customFormat="1" ht="41.25" customHeight="1" thickBot="1">
      <c r="A3253" s="68"/>
      <c r="B3253" s="77"/>
      <c r="C3253" s="76"/>
      <c r="D3253" s="69" t="e">
        <f>VLOOKUP($C3252:$C$4969,$C$27:$D$4969,2,0)</f>
        <v>#N/A</v>
      </c>
      <c r="E3253" s="79"/>
      <c r="F3253" s="70" t="e">
        <f>VLOOKUP($E3253:$E$4969,'PLANO DE APLICAÇÃO'!$A$4:$B$1013,2,0)</f>
        <v>#N/A</v>
      </c>
      <c r="G3253" s="71"/>
      <c r="H3253" s="130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73"/>
      <c r="J3253" s="74"/>
      <c r="K3253" s="78"/>
    </row>
    <row r="3254" spans="1:11" s="131" customFormat="1" ht="41.25" customHeight="1" thickBot="1">
      <c r="A3254" s="68"/>
      <c r="B3254" s="77"/>
      <c r="C3254" s="76"/>
      <c r="D3254" s="69" t="e">
        <f>VLOOKUP($C3253:$C$4969,$C$27:$D$4969,2,0)</f>
        <v>#N/A</v>
      </c>
      <c r="E3254" s="79"/>
      <c r="F3254" s="70" t="e">
        <f>VLOOKUP($E3254:$E$4969,'PLANO DE APLICAÇÃO'!$A$4:$B$1013,2,0)</f>
        <v>#N/A</v>
      </c>
      <c r="G3254" s="71"/>
      <c r="H3254" s="130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73"/>
      <c r="J3254" s="74"/>
      <c r="K3254" s="78"/>
    </row>
    <row r="3255" spans="1:11" s="131" customFormat="1" ht="41.25" customHeight="1" thickBot="1">
      <c r="A3255" s="68"/>
      <c r="B3255" s="77"/>
      <c r="C3255" s="76"/>
      <c r="D3255" s="69" t="e">
        <f>VLOOKUP($C3254:$C$4969,$C$27:$D$4969,2,0)</f>
        <v>#N/A</v>
      </c>
      <c r="E3255" s="79"/>
      <c r="F3255" s="70" t="e">
        <f>VLOOKUP($E3255:$E$4969,'PLANO DE APLICAÇÃO'!$A$4:$B$1013,2,0)</f>
        <v>#N/A</v>
      </c>
      <c r="G3255" s="71"/>
      <c r="H3255" s="130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73"/>
      <c r="J3255" s="74"/>
      <c r="K3255" s="78"/>
    </row>
    <row r="3256" spans="1:11" s="131" customFormat="1" ht="41.25" customHeight="1" thickBot="1">
      <c r="A3256" s="68"/>
      <c r="B3256" s="77"/>
      <c r="C3256" s="76"/>
      <c r="D3256" s="69" t="e">
        <f>VLOOKUP($C3255:$C$4969,$C$27:$D$4969,2,0)</f>
        <v>#N/A</v>
      </c>
      <c r="E3256" s="79"/>
      <c r="F3256" s="70" t="e">
        <f>VLOOKUP($E3256:$E$4969,'PLANO DE APLICAÇÃO'!$A$4:$B$1013,2,0)</f>
        <v>#N/A</v>
      </c>
      <c r="G3256" s="71"/>
      <c r="H3256" s="130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73"/>
      <c r="J3256" s="74"/>
      <c r="K3256" s="78"/>
    </row>
    <row r="3257" spans="1:11" s="131" customFormat="1" ht="41.25" customHeight="1" thickBot="1">
      <c r="A3257" s="68"/>
      <c r="B3257" s="77"/>
      <c r="C3257" s="76"/>
      <c r="D3257" s="69" t="e">
        <f>VLOOKUP($C3256:$C$4969,$C$27:$D$4969,2,0)</f>
        <v>#N/A</v>
      </c>
      <c r="E3257" s="79"/>
      <c r="F3257" s="70" t="e">
        <f>VLOOKUP($E3257:$E$4969,'PLANO DE APLICAÇÃO'!$A$4:$B$1013,2,0)</f>
        <v>#N/A</v>
      </c>
      <c r="G3257" s="71"/>
      <c r="H3257" s="130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73"/>
      <c r="J3257" s="74"/>
      <c r="K3257" s="78"/>
    </row>
    <row r="3258" spans="1:11" s="131" customFormat="1" ht="41.25" customHeight="1" thickBot="1">
      <c r="A3258" s="68"/>
      <c r="B3258" s="77"/>
      <c r="C3258" s="76"/>
      <c r="D3258" s="69" t="e">
        <f>VLOOKUP($C3257:$C$4969,$C$27:$D$4969,2,0)</f>
        <v>#N/A</v>
      </c>
      <c r="E3258" s="79"/>
      <c r="F3258" s="70" t="e">
        <f>VLOOKUP($E3258:$E$4969,'PLANO DE APLICAÇÃO'!$A$4:$B$1013,2,0)</f>
        <v>#N/A</v>
      </c>
      <c r="G3258" s="71"/>
      <c r="H3258" s="130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73"/>
      <c r="J3258" s="74"/>
      <c r="K3258" s="78"/>
    </row>
    <row r="3259" spans="1:11" s="131" customFormat="1" ht="41.25" customHeight="1" thickBot="1">
      <c r="A3259" s="68"/>
      <c r="B3259" s="77"/>
      <c r="C3259" s="76"/>
      <c r="D3259" s="69" t="e">
        <f>VLOOKUP($C3258:$C$4969,$C$27:$D$4969,2,0)</f>
        <v>#N/A</v>
      </c>
      <c r="E3259" s="79"/>
      <c r="F3259" s="70" t="e">
        <f>VLOOKUP($E3259:$E$4969,'PLANO DE APLICAÇÃO'!$A$4:$B$1013,2,0)</f>
        <v>#N/A</v>
      </c>
      <c r="G3259" s="71"/>
      <c r="H3259" s="130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73"/>
      <c r="J3259" s="74"/>
      <c r="K3259" s="78"/>
    </row>
    <row r="3260" spans="1:11" s="131" customFormat="1" ht="41.25" customHeight="1" thickBot="1">
      <c r="A3260" s="68"/>
      <c r="B3260" s="77"/>
      <c r="C3260" s="76"/>
      <c r="D3260" s="69" t="e">
        <f>VLOOKUP($C3259:$C$4969,$C$27:$D$4969,2,0)</f>
        <v>#N/A</v>
      </c>
      <c r="E3260" s="79"/>
      <c r="F3260" s="70" t="e">
        <f>VLOOKUP($E3260:$E$4969,'PLANO DE APLICAÇÃO'!$A$4:$B$1013,2,0)</f>
        <v>#N/A</v>
      </c>
      <c r="G3260" s="71"/>
      <c r="H3260" s="130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73"/>
      <c r="J3260" s="74"/>
      <c r="K3260" s="78"/>
    </row>
    <row r="3261" spans="1:11" s="131" customFormat="1" ht="41.25" customHeight="1" thickBot="1">
      <c r="A3261" s="68"/>
      <c r="B3261" s="77"/>
      <c r="C3261" s="76"/>
      <c r="D3261" s="69" t="e">
        <f>VLOOKUP($C3260:$C$4969,$C$27:$D$4969,2,0)</f>
        <v>#N/A</v>
      </c>
      <c r="E3261" s="79"/>
      <c r="F3261" s="70" t="e">
        <f>VLOOKUP($E3261:$E$4969,'PLANO DE APLICAÇÃO'!$A$4:$B$1013,2,0)</f>
        <v>#N/A</v>
      </c>
      <c r="G3261" s="71"/>
      <c r="H3261" s="130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73"/>
      <c r="J3261" s="74"/>
      <c r="K3261" s="78"/>
    </row>
    <row r="3262" spans="1:11" s="131" customFormat="1" ht="41.25" customHeight="1" thickBot="1">
      <c r="A3262" s="68"/>
      <c r="B3262" s="77"/>
      <c r="C3262" s="76"/>
      <c r="D3262" s="69" t="e">
        <f>VLOOKUP($C3261:$C$4969,$C$27:$D$4969,2,0)</f>
        <v>#N/A</v>
      </c>
      <c r="E3262" s="79"/>
      <c r="F3262" s="70" t="e">
        <f>VLOOKUP($E3262:$E$4969,'PLANO DE APLICAÇÃO'!$A$4:$B$1013,2,0)</f>
        <v>#N/A</v>
      </c>
      <c r="G3262" s="71"/>
      <c r="H3262" s="130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73"/>
      <c r="J3262" s="74"/>
      <c r="K3262" s="78"/>
    </row>
    <row r="3263" spans="1:11" s="131" customFormat="1" ht="41.25" customHeight="1" thickBot="1">
      <c r="A3263" s="68"/>
      <c r="B3263" s="77"/>
      <c r="C3263" s="76"/>
      <c r="D3263" s="69" t="e">
        <f>VLOOKUP($C3262:$C$4969,$C$27:$D$4969,2,0)</f>
        <v>#N/A</v>
      </c>
      <c r="E3263" s="79"/>
      <c r="F3263" s="70" t="e">
        <f>VLOOKUP($E3263:$E$4969,'PLANO DE APLICAÇÃO'!$A$4:$B$1013,2,0)</f>
        <v>#N/A</v>
      </c>
      <c r="G3263" s="71"/>
      <c r="H3263" s="130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73"/>
      <c r="J3263" s="74"/>
      <c r="K3263" s="78"/>
    </row>
    <row r="3264" spans="1:11" s="131" customFormat="1" ht="41.25" customHeight="1" thickBot="1">
      <c r="A3264" s="68"/>
      <c r="B3264" s="77"/>
      <c r="C3264" s="76"/>
      <c r="D3264" s="69" t="e">
        <f>VLOOKUP($C3263:$C$4969,$C$27:$D$4969,2,0)</f>
        <v>#N/A</v>
      </c>
      <c r="E3264" s="79"/>
      <c r="F3264" s="70" t="e">
        <f>VLOOKUP($E3264:$E$4969,'PLANO DE APLICAÇÃO'!$A$4:$B$1013,2,0)</f>
        <v>#N/A</v>
      </c>
      <c r="G3264" s="71"/>
      <c r="H3264" s="130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73"/>
      <c r="J3264" s="74"/>
      <c r="K3264" s="78"/>
    </row>
    <row r="3265" spans="1:11" s="131" customFormat="1" ht="41.25" customHeight="1" thickBot="1">
      <c r="A3265" s="68"/>
      <c r="B3265" s="77"/>
      <c r="C3265" s="76"/>
      <c r="D3265" s="69" t="e">
        <f>VLOOKUP($C3264:$C$4969,$C$27:$D$4969,2,0)</f>
        <v>#N/A</v>
      </c>
      <c r="E3265" s="79"/>
      <c r="F3265" s="70" t="e">
        <f>VLOOKUP($E3265:$E$4969,'PLANO DE APLICAÇÃO'!$A$4:$B$1013,2,0)</f>
        <v>#N/A</v>
      </c>
      <c r="G3265" s="71"/>
      <c r="H3265" s="130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73"/>
      <c r="J3265" s="74"/>
      <c r="K3265" s="78"/>
    </row>
    <row r="3266" spans="1:11" s="131" customFormat="1" ht="41.25" customHeight="1" thickBot="1">
      <c r="A3266" s="68"/>
      <c r="B3266" s="77"/>
      <c r="C3266" s="76"/>
      <c r="D3266" s="69" t="e">
        <f>VLOOKUP($C3265:$C$4969,$C$27:$D$4969,2,0)</f>
        <v>#N/A</v>
      </c>
      <c r="E3266" s="79"/>
      <c r="F3266" s="70" t="e">
        <f>VLOOKUP($E3266:$E$4969,'PLANO DE APLICAÇÃO'!$A$4:$B$1013,2,0)</f>
        <v>#N/A</v>
      </c>
      <c r="G3266" s="71"/>
      <c r="H3266" s="130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73"/>
      <c r="J3266" s="74"/>
      <c r="K3266" s="78"/>
    </row>
    <row r="3267" spans="1:11" s="131" customFormat="1" ht="41.25" customHeight="1" thickBot="1">
      <c r="A3267" s="68"/>
      <c r="B3267" s="77"/>
      <c r="C3267" s="76"/>
      <c r="D3267" s="69" t="e">
        <f>VLOOKUP($C3266:$C$4969,$C$27:$D$4969,2,0)</f>
        <v>#N/A</v>
      </c>
      <c r="E3267" s="79"/>
      <c r="F3267" s="70" t="e">
        <f>VLOOKUP($E3267:$E$4969,'PLANO DE APLICAÇÃO'!$A$4:$B$1013,2,0)</f>
        <v>#N/A</v>
      </c>
      <c r="G3267" s="71"/>
      <c r="H3267" s="130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73"/>
      <c r="J3267" s="74"/>
      <c r="K3267" s="78"/>
    </row>
    <row r="3268" spans="1:11" s="131" customFormat="1" ht="41.25" customHeight="1" thickBot="1">
      <c r="A3268" s="68"/>
      <c r="B3268" s="77"/>
      <c r="C3268" s="76"/>
      <c r="D3268" s="69" t="e">
        <f>VLOOKUP($C3267:$C$4969,$C$27:$D$4969,2,0)</f>
        <v>#N/A</v>
      </c>
      <c r="E3268" s="79"/>
      <c r="F3268" s="70" t="e">
        <f>VLOOKUP($E3268:$E$4969,'PLANO DE APLICAÇÃO'!$A$4:$B$1013,2,0)</f>
        <v>#N/A</v>
      </c>
      <c r="G3268" s="71"/>
      <c r="H3268" s="130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73"/>
      <c r="J3268" s="74"/>
      <c r="K3268" s="78"/>
    </row>
    <row r="3269" spans="1:11" s="131" customFormat="1" ht="41.25" customHeight="1" thickBot="1">
      <c r="A3269" s="68"/>
      <c r="B3269" s="77"/>
      <c r="C3269" s="76"/>
      <c r="D3269" s="69" t="e">
        <f>VLOOKUP($C3268:$C$4969,$C$27:$D$4969,2,0)</f>
        <v>#N/A</v>
      </c>
      <c r="E3269" s="79"/>
      <c r="F3269" s="70" t="e">
        <f>VLOOKUP($E3269:$E$4969,'PLANO DE APLICAÇÃO'!$A$4:$B$1013,2,0)</f>
        <v>#N/A</v>
      </c>
      <c r="G3269" s="71"/>
      <c r="H3269" s="130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73"/>
      <c r="J3269" s="74"/>
      <c r="K3269" s="78"/>
    </row>
    <row r="3270" spans="1:11" s="131" customFormat="1" ht="41.25" customHeight="1" thickBot="1">
      <c r="A3270" s="68"/>
      <c r="B3270" s="77"/>
      <c r="C3270" s="76"/>
      <c r="D3270" s="69" t="e">
        <f>VLOOKUP($C3269:$C$4969,$C$27:$D$4969,2,0)</f>
        <v>#N/A</v>
      </c>
      <c r="E3270" s="79"/>
      <c r="F3270" s="70" t="e">
        <f>VLOOKUP($E3270:$E$4969,'PLANO DE APLICAÇÃO'!$A$4:$B$1013,2,0)</f>
        <v>#N/A</v>
      </c>
      <c r="G3270" s="71"/>
      <c r="H3270" s="130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73"/>
      <c r="J3270" s="74"/>
      <c r="K3270" s="78"/>
    </row>
    <row r="3271" spans="1:11" s="131" customFormat="1" ht="41.25" customHeight="1" thickBot="1">
      <c r="A3271" s="68"/>
      <c r="B3271" s="77"/>
      <c r="C3271" s="76"/>
      <c r="D3271" s="69" t="e">
        <f>VLOOKUP($C3270:$C$4969,$C$27:$D$4969,2,0)</f>
        <v>#N/A</v>
      </c>
      <c r="E3271" s="79"/>
      <c r="F3271" s="70" t="e">
        <f>VLOOKUP($E3271:$E$4969,'PLANO DE APLICAÇÃO'!$A$4:$B$1013,2,0)</f>
        <v>#N/A</v>
      </c>
      <c r="G3271" s="71"/>
      <c r="H3271" s="130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73"/>
      <c r="J3271" s="74"/>
      <c r="K3271" s="78"/>
    </row>
    <row r="3272" spans="1:11" s="131" customFormat="1" ht="41.25" customHeight="1" thickBot="1">
      <c r="A3272" s="68"/>
      <c r="B3272" s="77"/>
      <c r="C3272" s="76"/>
      <c r="D3272" s="69" t="e">
        <f>VLOOKUP($C3271:$C$4969,$C$27:$D$4969,2,0)</f>
        <v>#N/A</v>
      </c>
      <c r="E3272" s="79"/>
      <c r="F3272" s="70" t="e">
        <f>VLOOKUP($E3272:$E$4969,'PLANO DE APLICAÇÃO'!$A$4:$B$1013,2,0)</f>
        <v>#N/A</v>
      </c>
      <c r="G3272" s="71"/>
      <c r="H3272" s="130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73"/>
      <c r="J3272" s="74"/>
      <c r="K3272" s="78"/>
    </row>
    <row r="3273" spans="1:11" s="131" customFormat="1" ht="41.25" customHeight="1" thickBot="1">
      <c r="A3273" s="68"/>
      <c r="B3273" s="77"/>
      <c r="C3273" s="76"/>
      <c r="D3273" s="69" t="e">
        <f>VLOOKUP($C3272:$C$4969,$C$27:$D$4969,2,0)</f>
        <v>#N/A</v>
      </c>
      <c r="E3273" s="79"/>
      <c r="F3273" s="70" t="e">
        <f>VLOOKUP($E3273:$E$4969,'PLANO DE APLICAÇÃO'!$A$4:$B$1013,2,0)</f>
        <v>#N/A</v>
      </c>
      <c r="G3273" s="71"/>
      <c r="H3273" s="130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73"/>
      <c r="J3273" s="74"/>
      <c r="K3273" s="78"/>
    </row>
    <row r="3274" spans="1:11" s="131" customFormat="1" ht="41.25" customHeight="1" thickBot="1">
      <c r="A3274" s="68"/>
      <c r="B3274" s="77"/>
      <c r="C3274" s="76"/>
      <c r="D3274" s="69" t="e">
        <f>VLOOKUP($C3273:$C$4969,$C$27:$D$4969,2,0)</f>
        <v>#N/A</v>
      </c>
      <c r="E3274" s="79"/>
      <c r="F3274" s="70" t="e">
        <f>VLOOKUP($E3274:$E$4969,'PLANO DE APLICAÇÃO'!$A$4:$B$1013,2,0)</f>
        <v>#N/A</v>
      </c>
      <c r="G3274" s="71"/>
      <c r="H3274" s="130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73"/>
      <c r="J3274" s="74"/>
      <c r="K3274" s="78"/>
    </row>
    <row r="3275" spans="1:11" s="131" customFormat="1" ht="41.25" customHeight="1" thickBot="1">
      <c r="A3275" s="68"/>
      <c r="B3275" s="77"/>
      <c r="C3275" s="76"/>
      <c r="D3275" s="69" t="e">
        <f>VLOOKUP($C3274:$C$4969,$C$27:$D$4969,2,0)</f>
        <v>#N/A</v>
      </c>
      <c r="E3275" s="79"/>
      <c r="F3275" s="70" t="e">
        <f>VLOOKUP($E3275:$E$4969,'PLANO DE APLICAÇÃO'!$A$4:$B$1013,2,0)</f>
        <v>#N/A</v>
      </c>
      <c r="G3275" s="71"/>
      <c r="H3275" s="130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73"/>
      <c r="J3275" s="74"/>
      <c r="K3275" s="78"/>
    </row>
    <row r="3276" spans="1:11" s="131" customFormat="1" ht="41.25" customHeight="1" thickBot="1">
      <c r="A3276" s="68"/>
      <c r="B3276" s="77"/>
      <c r="C3276" s="76"/>
      <c r="D3276" s="69" t="e">
        <f>VLOOKUP($C3275:$C$4969,$C$27:$D$4969,2,0)</f>
        <v>#N/A</v>
      </c>
      <c r="E3276" s="79"/>
      <c r="F3276" s="70" t="e">
        <f>VLOOKUP($E3276:$E$4969,'PLANO DE APLICAÇÃO'!$A$4:$B$1013,2,0)</f>
        <v>#N/A</v>
      </c>
      <c r="G3276" s="71"/>
      <c r="H3276" s="130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73"/>
      <c r="J3276" s="74"/>
      <c r="K3276" s="78"/>
    </row>
    <row r="3277" spans="1:11" s="131" customFormat="1" ht="41.25" customHeight="1" thickBot="1">
      <c r="A3277" s="68"/>
      <c r="B3277" s="77"/>
      <c r="C3277" s="76"/>
      <c r="D3277" s="69" t="e">
        <f>VLOOKUP($C3276:$C$4969,$C$27:$D$4969,2,0)</f>
        <v>#N/A</v>
      </c>
      <c r="E3277" s="79"/>
      <c r="F3277" s="70" t="e">
        <f>VLOOKUP($E3277:$E$4969,'PLANO DE APLICAÇÃO'!$A$4:$B$1013,2,0)</f>
        <v>#N/A</v>
      </c>
      <c r="G3277" s="71"/>
      <c r="H3277" s="130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73"/>
      <c r="J3277" s="74"/>
      <c r="K3277" s="78"/>
    </row>
    <row r="3278" spans="1:11" s="131" customFormat="1" ht="41.25" customHeight="1" thickBot="1">
      <c r="A3278" s="68"/>
      <c r="B3278" s="77"/>
      <c r="C3278" s="76"/>
      <c r="D3278" s="69" t="e">
        <f>VLOOKUP($C3277:$C$4969,$C$27:$D$4969,2,0)</f>
        <v>#N/A</v>
      </c>
      <c r="E3278" s="79"/>
      <c r="F3278" s="70" t="e">
        <f>VLOOKUP($E3278:$E$4969,'PLANO DE APLICAÇÃO'!$A$4:$B$1013,2,0)</f>
        <v>#N/A</v>
      </c>
      <c r="G3278" s="71"/>
      <c r="H3278" s="130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73"/>
      <c r="J3278" s="74"/>
      <c r="K3278" s="78"/>
    </row>
    <row r="3279" spans="1:11" s="131" customFormat="1" ht="41.25" customHeight="1" thickBot="1">
      <c r="A3279" s="68"/>
      <c r="B3279" s="77"/>
      <c r="C3279" s="76"/>
      <c r="D3279" s="69" t="e">
        <f>VLOOKUP($C3278:$C$4969,$C$27:$D$4969,2,0)</f>
        <v>#N/A</v>
      </c>
      <c r="E3279" s="79"/>
      <c r="F3279" s="70" t="e">
        <f>VLOOKUP($E3279:$E$4969,'PLANO DE APLICAÇÃO'!$A$4:$B$1013,2,0)</f>
        <v>#N/A</v>
      </c>
      <c r="G3279" s="71"/>
      <c r="H3279" s="130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73"/>
      <c r="J3279" s="74"/>
      <c r="K3279" s="78"/>
    </row>
    <row r="3280" spans="1:11" s="131" customFormat="1" ht="41.25" customHeight="1" thickBot="1">
      <c r="A3280" s="68"/>
      <c r="B3280" s="77"/>
      <c r="C3280" s="76"/>
      <c r="D3280" s="69" t="e">
        <f>VLOOKUP($C3279:$C$4969,$C$27:$D$4969,2,0)</f>
        <v>#N/A</v>
      </c>
      <c r="E3280" s="79"/>
      <c r="F3280" s="70" t="e">
        <f>VLOOKUP($E3280:$E$4969,'PLANO DE APLICAÇÃO'!$A$4:$B$1013,2,0)</f>
        <v>#N/A</v>
      </c>
      <c r="G3280" s="71"/>
      <c r="H3280" s="130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73"/>
      <c r="J3280" s="74"/>
      <c r="K3280" s="78"/>
    </row>
    <row r="3281" spans="1:11" s="131" customFormat="1" ht="41.25" customHeight="1" thickBot="1">
      <c r="A3281" s="68"/>
      <c r="B3281" s="77"/>
      <c r="C3281" s="76"/>
      <c r="D3281" s="69" t="e">
        <f>VLOOKUP($C3280:$C$4969,$C$27:$D$4969,2,0)</f>
        <v>#N/A</v>
      </c>
      <c r="E3281" s="79"/>
      <c r="F3281" s="70" t="e">
        <f>VLOOKUP($E3281:$E$4969,'PLANO DE APLICAÇÃO'!$A$4:$B$1013,2,0)</f>
        <v>#N/A</v>
      </c>
      <c r="G3281" s="71"/>
      <c r="H3281" s="130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73"/>
      <c r="J3281" s="74"/>
      <c r="K3281" s="78"/>
    </row>
    <row r="3282" spans="1:11" s="131" customFormat="1" ht="41.25" customHeight="1" thickBot="1">
      <c r="A3282" s="68"/>
      <c r="B3282" s="77"/>
      <c r="C3282" s="76"/>
      <c r="D3282" s="69" t="e">
        <f>VLOOKUP($C3281:$C$4969,$C$27:$D$4969,2,0)</f>
        <v>#N/A</v>
      </c>
      <c r="E3282" s="79"/>
      <c r="F3282" s="70" t="e">
        <f>VLOOKUP($E3282:$E$4969,'PLANO DE APLICAÇÃO'!$A$4:$B$1013,2,0)</f>
        <v>#N/A</v>
      </c>
      <c r="G3282" s="71"/>
      <c r="H3282" s="130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73"/>
      <c r="J3282" s="74"/>
      <c r="K3282" s="78"/>
    </row>
    <row r="3283" spans="1:11" s="131" customFormat="1" ht="41.25" customHeight="1" thickBot="1">
      <c r="A3283" s="68"/>
      <c r="B3283" s="77"/>
      <c r="C3283" s="76"/>
      <c r="D3283" s="69" t="e">
        <f>VLOOKUP($C3282:$C$4969,$C$27:$D$4969,2,0)</f>
        <v>#N/A</v>
      </c>
      <c r="E3283" s="79"/>
      <c r="F3283" s="70" t="e">
        <f>VLOOKUP($E3283:$E$4969,'PLANO DE APLICAÇÃO'!$A$4:$B$1013,2,0)</f>
        <v>#N/A</v>
      </c>
      <c r="G3283" s="71"/>
      <c r="H3283" s="130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73"/>
      <c r="J3283" s="74"/>
      <c r="K3283" s="78"/>
    </row>
    <row r="3284" spans="1:11" s="131" customFormat="1" ht="41.25" customHeight="1" thickBot="1">
      <c r="A3284" s="68"/>
      <c r="B3284" s="77"/>
      <c r="C3284" s="76"/>
      <c r="D3284" s="69" t="e">
        <f>VLOOKUP($C3283:$C$4969,$C$27:$D$4969,2,0)</f>
        <v>#N/A</v>
      </c>
      <c r="E3284" s="79"/>
      <c r="F3284" s="70" t="e">
        <f>VLOOKUP($E3284:$E$4969,'PLANO DE APLICAÇÃO'!$A$4:$B$1013,2,0)</f>
        <v>#N/A</v>
      </c>
      <c r="G3284" s="71"/>
      <c r="H3284" s="130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73"/>
      <c r="J3284" s="74"/>
      <c r="K3284" s="78"/>
    </row>
    <row r="3285" spans="1:11" s="131" customFormat="1" ht="41.25" customHeight="1" thickBot="1">
      <c r="A3285" s="68"/>
      <c r="B3285" s="77"/>
      <c r="C3285" s="76"/>
      <c r="D3285" s="69" t="e">
        <f>VLOOKUP($C3284:$C$4969,$C$27:$D$4969,2,0)</f>
        <v>#N/A</v>
      </c>
      <c r="E3285" s="79"/>
      <c r="F3285" s="70" t="e">
        <f>VLOOKUP($E3285:$E$4969,'PLANO DE APLICAÇÃO'!$A$4:$B$1013,2,0)</f>
        <v>#N/A</v>
      </c>
      <c r="G3285" s="71"/>
      <c r="H3285" s="130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73"/>
      <c r="J3285" s="74"/>
      <c r="K3285" s="78"/>
    </row>
    <row r="3286" spans="1:11" s="131" customFormat="1" ht="41.25" customHeight="1" thickBot="1">
      <c r="A3286" s="68"/>
      <c r="B3286" s="77"/>
      <c r="C3286" s="76"/>
      <c r="D3286" s="69" t="e">
        <f>VLOOKUP($C3285:$C$4969,$C$27:$D$4969,2,0)</f>
        <v>#N/A</v>
      </c>
      <c r="E3286" s="79"/>
      <c r="F3286" s="70" t="e">
        <f>VLOOKUP($E3286:$E$4969,'PLANO DE APLICAÇÃO'!$A$4:$B$1013,2,0)</f>
        <v>#N/A</v>
      </c>
      <c r="G3286" s="71"/>
      <c r="H3286" s="130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73"/>
      <c r="J3286" s="74"/>
      <c r="K3286" s="78"/>
    </row>
    <row r="3287" spans="1:11" s="131" customFormat="1" ht="41.25" customHeight="1" thickBot="1">
      <c r="A3287" s="68"/>
      <c r="B3287" s="77"/>
      <c r="C3287" s="76"/>
      <c r="D3287" s="69" t="e">
        <f>VLOOKUP($C3286:$C$4969,$C$27:$D$4969,2,0)</f>
        <v>#N/A</v>
      </c>
      <c r="E3287" s="79"/>
      <c r="F3287" s="70" t="e">
        <f>VLOOKUP($E3287:$E$4969,'PLANO DE APLICAÇÃO'!$A$4:$B$1013,2,0)</f>
        <v>#N/A</v>
      </c>
      <c r="G3287" s="71"/>
      <c r="H3287" s="130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73"/>
      <c r="J3287" s="74"/>
      <c r="K3287" s="78"/>
    </row>
    <row r="3288" spans="1:11" s="131" customFormat="1" ht="41.25" customHeight="1" thickBot="1">
      <c r="A3288" s="68"/>
      <c r="B3288" s="77"/>
      <c r="C3288" s="76"/>
      <c r="D3288" s="69" t="e">
        <f>VLOOKUP($C3287:$C$4969,$C$27:$D$4969,2,0)</f>
        <v>#N/A</v>
      </c>
      <c r="E3288" s="79"/>
      <c r="F3288" s="70" t="e">
        <f>VLOOKUP($E3288:$E$4969,'PLANO DE APLICAÇÃO'!$A$4:$B$1013,2,0)</f>
        <v>#N/A</v>
      </c>
      <c r="G3288" s="71"/>
      <c r="H3288" s="130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73"/>
      <c r="J3288" s="74"/>
      <c r="K3288" s="78"/>
    </row>
    <row r="3289" spans="1:11" s="131" customFormat="1" ht="41.25" customHeight="1" thickBot="1">
      <c r="A3289" s="68"/>
      <c r="B3289" s="77"/>
      <c r="C3289" s="76"/>
      <c r="D3289" s="69" t="e">
        <f>VLOOKUP($C3288:$C$4969,$C$27:$D$4969,2,0)</f>
        <v>#N/A</v>
      </c>
      <c r="E3289" s="79"/>
      <c r="F3289" s="70" t="e">
        <f>VLOOKUP($E3289:$E$4969,'PLANO DE APLICAÇÃO'!$A$4:$B$1013,2,0)</f>
        <v>#N/A</v>
      </c>
      <c r="G3289" s="71"/>
      <c r="H3289" s="130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73"/>
      <c r="J3289" s="74"/>
      <c r="K3289" s="78"/>
    </row>
    <row r="3290" spans="1:11" s="131" customFormat="1" ht="41.25" customHeight="1" thickBot="1">
      <c r="A3290" s="68"/>
      <c r="B3290" s="77"/>
      <c r="C3290" s="76"/>
      <c r="D3290" s="69" t="e">
        <f>VLOOKUP($C3289:$C$4969,$C$27:$D$4969,2,0)</f>
        <v>#N/A</v>
      </c>
      <c r="E3290" s="79"/>
      <c r="F3290" s="70" t="e">
        <f>VLOOKUP($E3290:$E$4969,'PLANO DE APLICAÇÃO'!$A$4:$B$1013,2,0)</f>
        <v>#N/A</v>
      </c>
      <c r="G3290" s="71"/>
      <c r="H3290" s="130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73"/>
      <c r="J3290" s="74"/>
      <c r="K3290" s="78"/>
    </row>
    <row r="3291" spans="1:11" s="131" customFormat="1" ht="41.25" customHeight="1" thickBot="1">
      <c r="A3291" s="68"/>
      <c r="B3291" s="77"/>
      <c r="C3291" s="76"/>
      <c r="D3291" s="69" t="e">
        <f>VLOOKUP($C3290:$C$4969,$C$27:$D$4969,2,0)</f>
        <v>#N/A</v>
      </c>
      <c r="E3291" s="79"/>
      <c r="F3291" s="70" t="e">
        <f>VLOOKUP($E3291:$E$4969,'PLANO DE APLICAÇÃO'!$A$4:$B$1013,2,0)</f>
        <v>#N/A</v>
      </c>
      <c r="G3291" s="71"/>
      <c r="H3291" s="130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73"/>
      <c r="J3291" s="74"/>
      <c r="K3291" s="78"/>
    </row>
    <row r="3292" spans="1:11" s="131" customFormat="1" ht="41.25" customHeight="1" thickBot="1">
      <c r="A3292" s="68"/>
      <c r="B3292" s="77"/>
      <c r="C3292" s="76"/>
      <c r="D3292" s="69" t="e">
        <f>VLOOKUP($C3291:$C$4969,$C$27:$D$4969,2,0)</f>
        <v>#N/A</v>
      </c>
      <c r="E3292" s="79"/>
      <c r="F3292" s="70" t="e">
        <f>VLOOKUP($E3292:$E$4969,'PLANO DE APLICAÇÃO'!$A$4:$B$1013,2,0)</f>
        <v>#N/A</v>
      </c>
      <c r="G3292" s="71"/>
      <c r="H3292" s="130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73"/>
      <c r="J3292" s="74"/>
      <c r="K3292" s="78"/>
    </row>
    <row r="3293" spans="1:11" s="131" customFormat="1" ht="41.25" customHeight="1" thickBot="1">
      <c r="A3293" s="68"/>
      <c r="B3293" s="77"/>
      <c r="C3293" s="76"/>
      <c r="D3293" s="69" t="e">
        <f>VLOOKUP($C3292:$C$4969,$C$27:$D$4969,2,0)</f>
        <v>#N/A</v>
      </c>
      <c r="E3293" s="79"/>
      <c r="F3293" s="70" t="e">
        <f>VLOOKUP($E3293:$E$4969,'PLANO DE APLICAÇÃO'!$A$4:$B$1013,2,0)</f>
        <v>#N/A</v>
      </c>
      <c r="G3293" s="71"/>
      <c r="H3293" s="130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73"/>
      <c r="J3293" s="74"/>
      <c r="K3293" s="78"/>
    </row>
    <row r="3294" spans="1:11" s="131" customFormat="1" ht="41.25" customHeight="1" thickBot="1">
      <c r="A3294" s="68"/>
      <c r="B3294" s="77"/>
      <c r="C3294" s="76"/>
      <c r="D3294" s="69" t="e">
        <f>VLOOKUP($C3293:$C$4969,$C$27:$D$4969,2,0)</f>
        <v>#N/A</v>
      </c>
      <c r="E3294" s="79"/>
      <c r="F3294" s="70" t="e">
        <f>VLOOKUP($E3294:$E$4969,'PLANO DE APLICAÇÃO'!$A$4:$B$1013,2,0)</f>
        <v>#N/A</v>
      </c>
      <c r="G3294" s="71"/>
      <c r="H3294" s="130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73"/>
      <c r="J3294" s="74"/>
      <c r="K3294" s="78"/>
    </row>
    <row r="3295" spans="1:11" s="131" customFormat="1" ht="41.25" customHeight="1" thickBot="1">
      <c r="A3295" s="68"/>
      <c r="B3295" s="77"/>
      <c r="C3295" s="76"/>
      <c r="D3295" s="69" t="e">
        <f>VLOOKUP($C3294:$C$4969,$C$27:$D$4969,2,0)</f>
        <v>#N/A</v>
      </c>
      <c r="E3295" s="79"/>
      <c r="F3295" s="70" t="e">
        <f>VLOOKUP($E3295:$E$4969,'PLANO DE APLICAÇÃO'!$A$4:$B$1013,2,0)</f>
        <v>#N/A</v>
      </c>
      <c r="G3295" s="71"/>
      <c r="H3295" s="130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73"/>
      <c r="J3295" s="74"/>
      <c r="K3295" s="78"/>
    </row>
    <row r="3296" spans="1:11" s="131" customFormat="1" ht="41.25" customHeight="1" thickBot="1">
      <c r="A3296" s="68"/>
      <c r="B3296" s="77"/>
      <c r="C3296" s="76"/>
      <c r="D3296" s="69" t="e">
        <f>VLOOKUP($C3295:$C$4969,$C$27:$D$4969,2,0)</f>
        <v>#N/A</v>
      </c>
      <c r="E3296" s="79"/>
      <c r="F3296" s="70" t="e">
        <f>VLOOKUP($E3296:$E$4969,'PLANO DE APLICAÇÃO'!$A$4:$B$1013,2,0)</f>
        <v>#N/A</v>
      </c>
      <c r="G3296" s="71"/>
      <c r="H3296" s="130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73"/>
      <c r="J3296" s="74"/>
      <c r="K3296" s="78"/>
    </row>
    <row r="3297" spans="1:11" s="131" customFormat="1" ht="41.25" customHeight="1" thickBot="1">
      <c r="A3297" s="68"/>
      <c r="B3297" s="77"/>
      <c r="C3297" s="76"/>
      <c r="D3297" s="69" t="e">
        <f>VLOOKUP($C3296:$C$4969,$C$27:$D$4969,2,0)</f>
        <v>#N/A</v>
      </c>
      <c r="E3297" s="79"/>
      <c r="F3297" s="70" t="e">
        <f>VLOOKUP($E3297:$E$4969,'PLANO DE APLICAÇÃO'!$A$4:$B$1013,2,0)</f>
        <v>#N/A</v>
      </c>
      <c r="G3297" s="71"/>
      <c r="H3297" s="130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73"/>
      <c r="J3297" s="74"/>
      <c r="K3297" s="78"/>
    </row>
    <row r="3298" spans="1:11" s="131" customFormat="1" ht="41.25" customHeight="1" thickBot="1">
      <c r="A3298" s="68"/>
      <c r="B3298" s="77"/>
      <c r="C3298" s="76"/>
      <c r="D3298" s="69" t="e">
        <f>VLOOKUP($C3297:$C$4969,$C$27:$D$4969,2,0)</f>
        <v>#N/A</v>
      </c>
      <c r="E3298" s="79"/>
      <c r="F3298" s="70" t="e">
        <f>VLOOKUP($E3298:$E$4969,'PLANO DE APLICAÇÃO'!$A$4:$B$1013,2,0)</f>
        <v>#N/A</v>
      </c>
      <c r="G3298" s="71"/>
      <c r="H3298" s="130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73"/>
      <c r="J3298" s="74"/>
      <c r="K3298" s="78"/>
    </row>
    <row r="3299" spans="1:11" s="131" customFormat="1" ht="41.25" customHeight="1" thickBot="1">
      <c r="A3299" s="68"/>
      <c r="B3299" s="77"/>
      <c r="C3299" s="76"/>
      <c r="D3299" s="69" t="e">
        <f>VLOOKUP($C3298:$C$4969,$C$27:$D$4969,2,0)</f>
        <v>#N/A</v>
      </c>
      <c r="E3299" s="79"/>
      <c r="F3299" s="70" t="e">
        <f>VLOOKUP($E3299:$E$4969,'PLANO DE APLICAÇÃO'!$A$4:$B$1013,2,0)</f>
        <v>#N/A</v>
      </c>
      <c r="G3299" s="71"/>
      <c r="H3299" s="130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73"/>
      <c r="J3299" s="74"/>
      <c r="K3299" s="78"/>
    </row>
    <row r="3300" spans="1:11" s="131" customFormat="1" ht="41.25" customHeight="1" thickBot="1">
      <c r="A3300" s="68"/>
      <c r="B3300" s="77"/>
      <c r="C3300" s="76"/>
      <c r="D3300" s="69" t="e">
        <f>VLOOKUP($C3299:$C$4969,$C$27:$D$4969,2,0)</f>
        <v>#N/A</v>
      </c>
      <c r="E3300" s="79"/>
      <c r="F3300" s="70" t="e">
        <f>VLOOKUP($E3300:$E$4969,'PLANO DE APLICAÇÃO'!$A$4:$B$1013,2,0)</f>
        <v>#N/A</v>
      </c>
      <c r="G3300" s="71"/>
      <c r="H3300" s="130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73"/>
      <c r="J3300" s="74"/>
      <c r="K3300" s="78"/>
    </row>
    <row r="3301" spans="1:11" s="131" customFormat="1" ht="41.25" customHeight="1" thickBot="1">
      <c r="A3301" s="68"/>
      <c r="B3301" s="77"/>
      <c r="C3301" s="76"/>
      <c r="D3301" s="69" t="e">
        <f>VLOOKUP($C3300:$C$4969,$C$27:$D$4969,2,0)</f>
        <v>#N/A</v>
      </c>
      <c r="E3301" s="79"/>
      <c r="F3301" s="70" t="e">
        <f>VLOOKUP($E3301:$E$4969,'PLANO DE APLICAÇÃO'!$A$4:$B$1013,2,0)</f>
        <v>#N/A</v>
      </c>
      <c r="G3301" s="71"/>
      <c r="H3301" s="130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73"/>
      <c r="J3301" s="74"/>
      <c r="K3301" s="78"/>
    </row>
    <row r="3302" spans="1:11" s="131" customFormat="1" ht="41.25" customHeight="1" thickBot="1">
      <c r="A3302" s="68"/>
      <c r="B3302" s="77"/>
      <c r="C3302" s="76"/>
      <c r="D3302" s="69" t="e">
        <f>VLOOKUP($C3301:$C$4969,$C$27:$D$4969,2,0)</f>
        <v>#N/A</v>
      </c>
      <c r="E3302" s="79"/>
      <c r="F3302" s="70" t="e">
        <f>VLOOKUP($E3302:$E$4969,'PLANO DE APLICAÇÃO'!$A$4:$B$1013,2,0)</f>
        <v>#N/A</v>
      </c>
      <c r="G3302" s="71"/>
      <c r="H3302" s="130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73"/>
      <c r="J3302" s="74"/>
      <c r="K3302" s="78"/>
    </row>
    <row r="3303" spans="1:11" s="131" customFormat="1" ht="41.25" customHeight="1" thickBot="1">
      <c r="A3303" s="68"/>
      <c r="B3303" s="77"/>
      <c r="C3303" s="76"/>
      <c r="D3303" s="69" t="e">
        <f>VLOOKUP($C3302:$C$4969,$C$27:$D$4969,2,0)</f>
        <v>#N/A</v>
      </c>
      <c r="E3303" s="79"/>
      <c r="F3303" s="70" t="e">
        <f>VLOOKUP($E3303:$E$4969,'PLANO DE APLICAÇÃO'!$A$4:$B$1013,2,0)</f>
        <v>#N/A</v>
      </c>
      <c r="G3303" s="71"/>
      <c r="H3303" s="130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73"/>
      <c r="J3303" s="74"/>
      <c r="K3303" s="78"/>
    </row>
    <row r="3304" spans="1:11" s="131" customFormat="1" ht="41.25" customHeight="1" thickBot="1">
      <c r="A3304" s="68"/>
      <c r="B3304" s="77"/>
      <c r="C3304" s="76"/>
      <c r="D3304" s="69" t="e">
        <f>VLOOKUP($C3303:$C$4969,$C$27:$D$4969,2,0)</f>
        <v>#N/A</v>
      </c>
      <c r="E3304" s="79"/>
      <c r="F3304" s="70" t="e">
        <f>VLOOKUP($E3304:$E$4969,'PLANO DE APLICAÇÃO'!$A$4:$B$1013,2,0)</f>
        <v>#N/A</v>
      </c>
      <c r="G3304" s="71"/>
      <c r="H3304" s="130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73"/>
      <c r="J3304" s="74"/>
      <c r="K3304" s="78"/>
    </row>
    <row r="3305" spans="1:11" s="131" customFormat="1" ht="41.25" customHeight="1" thickBot="1">
      <c r="A3305" s="68"/>
      <c r="B3305" s="77"/>
      <c r="C3305" s="76"/>
      <c r="D3305" s="69" t="e">
        <f>VLOOKUP($C3304:$C$4969,$C$27:$D$4969,2,0)</f>
        <v>#N/A</v>
      </c>
      <c r="E3305" s="79"/>
      <c r="F3305" s="70" t="e">
        <f>VLOOKUP($E3305:$E$4969,'PLANO DE APLICAÇÃO'!$A$4:$B$1013,2,0)</f>
        <v>#N/A</v>
      </c>
      <c r="G3305" s="71"/>
      <c r="H3305" s="130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73"/>
      <c r="J3305" s="74"/>
      <c r="K3305" s="78"/>
    </row>
    <row r="3306" spans="1:11" s="131" customFormat="1" ht="41.25" customHeight="1" thickBot="1">
      <c r="A3306" s="68"/>
      <c r="B3306" s="77"/>
      <c r="C3306" s="76"/>
      <c r="D3306" s="69" t="e">
        <f>VLOOKUP($C3305:$C$4969,$C$27:$D$4969,2,0)</f>
        <v>#N/A</v>
      </c>
      <c r="E3306" s="79"/>
      <c r="F3306" s="70" t="e">
        <f>VLOOKUP($E3306:$E$4969,'PLANO DE APLICAÇÃO'!$A$4:$B$1013,2,0)</f>
        <v>#N/A</v>
      </c>
      <c r="G3306" s="71"/>
      <c r="H3306" s="130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73"/>
      <c r="J3306" s="74"/>
      <c r="K3306" s="78"/>
    </row>
    <row r="3307" spans="1:11" s="131" customFormat="1" ht="41.25" customHeight="1" thickBot="1">
      <c r="A3307" s="68"/>
      <c r="B3307" s="77"/>
      <c r="C3307" s="76"/>
      <c r="D3307" s="69" t="e">
        <f>VLOOKUP($C3306:$C$4969,$C$27:$D$4969,2,0)</f>
        <v>#N/A</v>
      </c>
      <c r="E3307" s="79"/>
      <c r="F3307" s="70" t="e">
        <f>VLOOKUP($E3307:$E$4969,'PLANO DE APLICAÇÃO'!$A$4:$B$1013,2,0)</f>
        <v>#N/A</v>
      </c>
      <c r="G3307" s="71"/>
      <c r="H3307" s="130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73"/>
      <c r="J3307" s="74"/>
      <c r="K3307" s="78"/>
    </row>
    <row r="3308" spans="1:11" s="131" customFormat="1" ht="41.25" customHeight="1" thickBot="1">
      <c r="A3308" s="68"/>
      <c r="B3308" s="77"/>
      <c r="C3308" s="76"/>
      <c r="D3308" s="69" t="e">
        <f>VLOOKUP($C3307:$C$4969,$C$27:$D$4969,2,0)</f>
        <v>#N/A</v>
      </c>
      <c r="E3308" s="79"/>
      <c r="F3308" s="70" t="e">
        <f>VLOOKUP($E3308:$E$4969,'PLANO DE APLICAÇÃO'!$A$4:$B$1013,2,0)</f>
        <v>#N/A</v>
      </c>
      <c r="G3308" s="71"/>
      <c r="H3308" s="130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73"/>
      <c r="J3308" s="74"/>
      <c r="K3308" s="78"/>
    </row>
    <row r="3309" spans="1:11" s="131" customFormat="1" ht="41.25" customHeight="1" thickBot="1">
      <c r="A3309" s="68"/>
      <c r="B3309" s="77"/>
      <c r="C3309" s="76"/>
      <c r="D3309" s="69" t="e">
        <f>VLOOKUP($C3308:$C$4969,$C$27:$D$4969,2,0)</f>
        <v>#N/A</v>
      </c>
      <c r="E3309" s="79"/>
      <c r="F3309" s="70" t="e">
        <f>VLOOKUP($E3309:$E$4969,'PLANO DE APLICAÇÃO'!$A$4:$B$1013,2,0)</f>
        <v>#N/A</v>
      </c>
      <c r="G3309" s="71"/>
      <c r="H3309" s="130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73"/>
      <c r="J3309" s="74"/>
      <c r="K3309" s="78"/>
    </row>
    <row r="3310" spans="1:11" s="131" customFormat="1" ht="41.25" customHeight="1" thickBot="1">
      <c r="A3310" s="68"/>
      <c r="B3310" s="77"/>
      <c r="C3310" s="76"/>
      <c r="D3310" s="69" t="e">
        <f>VLOOKUP($C3309:$C$4969,$C$27:$D$4969,2,0)</f>
        <v>#N/A</v>
      </c>
      <c r="E3310" s="79"/>
      <c r="F3310" s="70" t="e">
        <f>VLOOKUP($E3310:$E$4969,'PLANO DE APLICAÇÃO'!$A$4:$B$1013,2,0)</f>
        <v>#N/A</v>
      </c>
      <c r="G3310" s="71"/>
      <c r="H3310" s="130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73"/>
      <c r="J3310" s="74"/>
      <c r="K3310" s="78"/>
    </row>
    <row r="3311" spans="1:11" s="131" customFormat="1" ht="41.25" customHeight="1" thickBot="1">
      <c r="A3311" s="68"/>
      <c r="B3311" s="77"/>
      <c r="C3311" s="76"/>
      <c r="D3311" s="69" t="e">
        <f>VLOOKUP($C3310:$C$4969,$C$27:$D$4969,2,0)</f>
        <v>#N/A</v>
      </c>
      <c r="E3311" s="79"/>
      <c r="F3311" s="70" t="e">
        <f>VLOOKUP($E3311:$E$4969,'PLANO DE APLICAÇÃO'!$A$4:$B$1013,2,0)</f>
        <v>#N/A</v>
      </c>
      <c r="G3311" s="71"/>
      <c r="H3311" s="130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73"/>
      <c r="J3311" s="74"/>
      <c r="K3311" s="78"/>
    </row>
    <row r="3312" spans="1:11" s="131" customFormat="1" ht="41.25" customHeight="1" thickBot="1">
      <c r="A3312" s="68"/>
      <c r="B3312" s="77"/>
      <c r="C3312" s="76"/>
      <c r="D3312" s="69" t="e">
        <f>VLOOKUP($C3311:$C$4969,$C$27:$D$4969,2,0)</f>
        <v>#N/A</v>
      </c>
      <c r="E3312" s="79"/>
      <c r="F3312" s="70" t="e">
        <f>VLOOKUP($E3312:$E$4969,'PLANO DE APLICAÇÃO'!$A$4:$B$1013,2,0)</f>
        <v>#N/A</v>
      </c>
      <c r="G3312" s="71"/>
      <c r="H3312" s="130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73"/>
      <c r="J3312" s="74"/>
      <c r="K3312" s="78"/>
    </row>
    <row r="3313" spans="1:11" s="131" customFormat="1" ht="41.25" customHeight="1" thickBot="1">
      <c r="A3313" s="68"/>
      <c r="B3313" s="77"/>
      <c r="C3313" s="76"/>
      <c r="D3313" s="69" t="e">
        <f>VLOOKUP($C3312:$C$4969,$C$27:$D$4969,2,0)</f>
        <v>#N/A</v>
      </c>
      <c r="E3313" s="79"/>
      <c r="F3313" s="70" t="e">
        <f>VLOOKUP($E3313:$E$4969,'PLANO DE APLICAÇÃO'!$A$4:$B$1013,2,0)</f>
        <v>#N/A</v>
      </c>
      <c r="G3313" s="71"/>
      <c r="H3313" s="130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73"/>
      <c r="J3313" s="74"/>
      <c r="K3313" s="78"/>
    </row>
    <row r="3314" spans="1:11" s="131" customFormat="1" ht="41.25" customHeight="1" thickBot="1">
      <c r="A3314" s="68"/>
      <c r="B3314" s="77"/>
      <c r="C3314" s="76"/>
      <c r="D3314" s="69" t="e">
        <f>VLOOKUP($C3313:$C$4969,$C$27:$D$4969,2,0)</f>
        <v>#N/A</v>
      </c>
      <c r="E3314" s="79"/>
      <c r="F3314" s="70" t="e">
        <f>VLOOKUP($E3314:$E$4969,'PLANO DE APLICAÇÃO'!$A$4:$B$1013,2,0)</f>
        <v>#N/A</v>
      </c>
      <c r="G3314" s="71"/>
      <c r="H3314" s="130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73"/>
      <c r="J3314" s="74"/>
      <c r="K3314" s="78"/>
    </row>
    <row r="3315" spans="1:11" s="131" customFormat="1" ht="41.25" customHeight="1" thickBot="1">
      <c r="A3315" s="68"/>
      <c r="B3315" s="77"/>
      <c r="C3315" s="76"/>
      <c r="D3315" s="69" t="e">
        <f>VLOOKUP($C3314:$C$4969,$C$27:$D$4969,2,0)</f>
        <v>#N/A</v>
      </c>
      <c r="E3315" s="79"/>
      <c r="F3315" s="70" t="e">
        <f>VLOOKUP($E3315:$E$4969,'PLANO DE APLICAÇÃO'!$A$4:$B$1013,2,0)</f>
        <v>#N/A</v>
      </c>
      <c r="G3315" s="71"/>
      <c r="H3315" s="130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73"/>
      <c r="J3315" s="74"/>
      <c r="K3315" s="78"/>
    </row>
    <row r="3316" spans="1:11" s="131" customFormat="1" ht="41.25" customHeight="1" thickBot="1">
      <c r="A3316" s="68"/>
      <c r="B3316" s="77"/>
      <c r="C3316" s="76"/>
      <c r="D3316" s="69" t="e">
        <f>VLOOKUP($C3315:$C$4969,$C$27:$D$4969,2,0)</f>
        <v>#N/A</v>
      </c>
      <c r="E3316" s="79"/>
      <c r="F3316" s="70" t="e">
        <f>VLOOKUP($E3316:$E$4969,'PLANO DE APLICAÇÃO'!$A$4:$B$1013,2,0)</f>
        <v>#N/A</v>
      </c>
      <c r="G3316" s="71"/>
      <c r="H3316" s="130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73"/>
      <c r="J3316" s="74"/>
      <c r="K3316" s="78"/>
    </row>
    <row r="3317" spans="1:11" s="131" customFormat="1" ht="41.25" customHeight="1" thickBot="1">
      <c r="A3317" s="68"/>
      <c r="B3317" s="77"/>
      <c r="C3317" s="76"/>
      <c r="D3317" s="69" t="e">
        <f>VLOOKUP($C3316:$C$4969,$C$27:$D$4969,2,0)</f>
        <v>#N/A</v>
      </c>
      <c r="E3317" s="79"/>
      <c r="F3317" s="70" t="e">
        <f>VLOOKUP($E3317:$E$4969,'PLANO DE APLICAÇÃO'!$A$4:$B$1013,2,0)</f>
        <v>#N/A</v>
      </c>
      <c r="G3317" s="71"/>
      <c r="H3317" s="130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73"/>
      <c r="J3317" s="74"/>
      <c r="K3317" s="78"/>
    </row>
    <row r="3318" spans="1:11" s="131" customFormat="1" ht="41.25" customHeight="1" thickBot="1">
      <c r="A3318" s="68"/>
      <c r="B3318" s="77"/>
      <c r="C3318" s="76"/>
      <c r="D3318" s="69" t="e">
        <f>VLOOKUP($C3317:$C$4969,$C$27:$D$4969,2,0)</f>
        <v>#N/A</v>
      </c>
      <c r="E3318" s="79"/>
      <c r="F3318" s="70" t="e">
        <f>VLOOKUP($E3318:$E$4969,'PLANO DE APLICAÇÃO'!$A$4:$B$1013,2,0)</f>
        <v>#N/A</v>
      </c>
      <c r="G3318" s="71"/>
      <c r="H3318" s="130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73"/>
      <c r="J3318" s="74"/>
      <c r="K3318" s="78"/>
    </row>
    <row r="3319" spans="1:11" s="131" customFormat="1" ht="41.25" customHeight="1" thickBot="1">
      <c r="A3319" s="68"/>
      <c r="B3319" s="77"/>
      <c r="C3319" s="76"/>
      <c r="D3319" s="69" t="e">
        <f>VLOOKUP($C3318:$C$4969,$C$27:$D$4969,2,0)</f>
        <v>#N/A</v>
      </c>
      <c r="E3319" s="79"/>
      <c r="F3319" s="70" t="e">
        <f>VLOOKUP($E3319:$E$4969,'PLANO DE APLICAÇÃO'!$A$4:$B$1013,2,0)</f>
        <v>#N/A</v>
      </c>
      <c r="G3319" s="71"/>
      <c r="H3319" s="130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73"/>
      <c r="J3319" s="74"/>
      <c r="K3319" s="78"/>
    </row>
    <row r="3320" spans="1:11" s="131" customFormat="1" ht="41.25" customHeight="1" thickBot="1">
      <c r="A3320" s="68"/>
      <c r="B3320" s="77"/>
      <c r="C3320" s="76"/>
      <c r="D3320" s="69" t="e">
        <f>VLOOKUP($C3319:$C$4969,$C$27:$D$4969,2,0)</f>
        <v>#N/A</v>
      </c>
      <c r="E3320" s="79"/>
      <c r="F3320" s="70" t="e">
        <f>VLOOKUP($E3320:$E$4969,'PLANO DE APLICAÇÃO'!$A$4:$B$1013,2,0)</f>
        <v>#N/A</v>
      </c>
      <c r="G3320" s="71"/>
      <c r="H3320" s="130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73"/>
      <c r="J3320" s="74"/>
      <c r="K3320" s="78"/>
    </row>
    <row r="3321" spans="1:11" s="131" customFormat="1" ht="41.25" customHeight="1" thickBot="1">
      <c r="A3321" s="68"/>
      <c r="B3321" s="77"/>
      <c r="C3321" s="76"/>
      <c r="D3321" s="69" t="e">
        <f>VLOOKUP($C3320:$C$4969,$C$27:$D$4969,2,0)</f>
        <v>#N/A</v>
      </c>
      <c r="E3321" s="79"/>
      <c r="F3321" s="70" t="e">
        <f>VLOOKUP($E3321:$E$4969,'PLANO DE APLICAÇÃO'!$A$4:$B$1013,2,0)</f>
        <v>#N/A</v>
      </c>
      <c r="G3321" s="71"/>
      <c r="H3321" s="130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73"/>
      <c r="J3321" s="74"/>
      <c r="K3321" s="78"/>
    </row>
    <row r="3322" spans="1:11" s="131" customFormat="1" ht="41.25" customHeight="1" thickBot="1">
      <c r="A3322" s="68"/>
      <c r="B3322" s="77"/>
      <c r="C3322" s="76"/>
      <c r="D3322" s="69" t="e">
        <f>VLOOKUP($C3321:$C$4969,$C$27:$D$4969,2,0)</f>
        <v>#N/A</v>
      </c>
      <c r="E3322" s="79"/>
      <c r="F3322" s="70" t="e">
        <f>VLOOKUP($E3322:$E$4969,'PLANO DE APLICAÇÃO'!$A$4:$B$1013,2,0)</f>
        <v>#N/A</v>
      </c>
      <c r="G3322" s="71"/>
      <c r="H3322" s="130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73"/>
      <c r="J3322" s="74"/>
      <c r="K3322" s="78"/>
    </row>
    <row r="3323" spans="1:11" s="131" customFormat="1" ht="41.25" customHeight="1" thickBot="1">
      <c r="A3323" s="68"/>
      <c r="B3323" s="77"/>
      <c r="C3323" s="76"/>
      <c r="D3323" s="69" t="e">
        <f>VLOOKUP($C3322:$C$4969,$C$27:$D$4969,2,0)</f>
        <v>#N/A</v>
      </c>
      <c r="E3323" s="79"/>
      <c r="F3323" s="70" t="e">
        <f>VLOOKUP($E3323:$E$4969,'PLANO DE APLICAÇÃO'!$A$4:$B$1013,2,0)</f>
        <v>#N/A</v>
      </c>
      <c r="G3323" s="71"/>
      <c r="H3323" s="130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73"/>
      <c r="J3323" s="74"/>
      <c r="K3323" s="78"/>
    </row>
    <row r="3324" spans="1:11" s="131" customFormat="1" ht="41.25" customHeight="1" thickBot="1">
      <c r="A3324" s="68"/>
      <c r="B3324" s="77"/>
      <c r="C3324" s="76"/>
      <c r="D3324" s="69" t="e">
        <f>VLOOKUP($C3323:$C$4969,$C$27:$D$4969,2,0)</f>
        <v>#N/A</v>
      </c>
      <c r="E3324" s="79"/>
      <c r="F3324" s="70" t="e">
        <f>VLOOKUP($E3324:$E$4969,'PLANO DE APLICAÇÃO'!$A$4:$B$1013,2,0)</f>
        <v>#N/A</v>
      </c>
      <c r="G3324" s="71"/>
      <c r="H3324" s="130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73"/>
      <c r="J3324" s="74"/>
      <c r="K3324" s="78"/>
    </row>
    <row r="3325" spans="1:11" s="131" customFormat="1" ht="41.25" customHeight="1" thickBot="1">
      <c r="A3325" s="68"/>
      <c r="B3325" s="77"/>
      <c r="C3325" s="76"/>
      <c r="D3325" s="69" t="e">
        <f>VLOOKUP($C3324:$C$4969,$C$27:$D$4969,2,0)</f>
        <v>#N/A</v>
      </c>
      <c r="E3325" s="79"/>
      <c r="F3325" s="70" t="e">
        <f>VLOOKUP($E3325:$E$4969,'PLANO DE APLICAÇÃO'!$A$4:$B$1013,2,0)</f>
        <v>#N/A</v>
      </c>
      <c r="G3325" s="71"/>
      <c r="H3325" s="130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73"/>
      <c r="J3325" s="74"/>
      <c r="K3325" s="78"/>
    </row>
    <row r="3326" spans="1:11" s="131" customFormat="1" ht="41.25" customHeight="1" thickBot="1">
      <c r="A3326" s="68"/>
      <c r="B3326" s="77"/>
      <c r="C3326" s="76"/>
      <c r="D3326" s="69" t="e">
        <f>VLOOKUP($C3325:$C$4969,$C$27:$D$4969,2,0)</f>
        <v>#N/A</v>
      </c>
      <c r="E3326" s="79"/>
      <c r="F3326" s="70" t="e">
        <f>VLOOKUP($E3326:$E$4969,'PLANO DE APLICAÇÃO'!$A$4:$B$1013,2,0)</f>
        <v>#N/A</v>
      </c>
      <c r="G3326" s="71"/>
      <c r="H3326" s="130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73"/>
      <c r="J3326" s="74"/>
      <c r="K3326" s="78"/>
    </row>
    <row r="3327" spans="1:11" s="131" customFormat="1" ht="41.25" customHeight="1" thickBot="1">
      <c r="A3327" s="68"/>
      <c r="B3327" s="77"/>
      <c r="C3327" s="76"/>
      <c r="D3327" s="69" t="e">
        <f>VLOOKUP($C3326:$C$4969,$C$27:$D$4969,2,0)</f>
        <v>#N/A</v>
      </c>
      <c r="E3327" s="79"/>
      <c r="F3327" s="70" t="e">
        <f>VLOOKUP($E3327:$E$4969,'PLANO DE APLICAÇÃO'!$A$4:$B$1013,2,0)</f>
        <v>#N/A</v>
      </c>
      <c r="G3327" s="71"/>
      <c r="H3327" s="130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73"/>
      <c r="J3327" s="74"/>
      <c r="K3327" s="78"/>
    </row>
    <row r="3328" spans="1:11" s="131" customFormat="1" ht="41.25" customHeight="1" thickBot="1">
      <c r="A3328" s="68"/>
      <c r="B3328" s="77"/>
      <c r="C3328" s="76"/>
      <c r="D3328" s="69" t="e">
        <f>VLOOKUP($C3327:$C$4969,$C$27:$D$4969,2,0)</f>
        <v>#N/A</v>
      </c>
      <c r="E3328" s="79"/>
      <c r="F3328" s="70" t="e">
        <f>VLOOKUP($E3328:$E$4969,'PLANO DE APLICAÇÃO'!$A$4:$B$1013,2,0)</f>
        <v>#N/A</v>
      </c>
      <c r="G3328" s="71"/>
      <c r="H3328" s="130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73"/>
      <c r="J3328" s="74"/>
      <c r="K3328" s="78"/>
    </row>
    <row r="3329" spans="1:11" s="131" customFormat="1" ht="41.25" customHeight="1" thickBot="1">
      <c r="A3329" s="68"/>
      <c r="B3329" s="77"/>
      <c r="C3329" s="76"/>
      <c r="D3329" s="69" t="e">
        <f>VLOOKUP($C3328:$C$4969,$C$27:$D$4969,2,0)</f>
        <v>#N/A</v>
      </c>
      <c r="E3329" s="79"/>
      <c r="F3329" s="70" t="e">
        <f>VLOOKUP($E3329:$E$4969,'PLANO DE APLICAÇÃO'!$A$4:$B$1013,2,0)</f>
        <v>#N/A</v>
      </c>
      <c r="G3329" s="71"/>
      <c r="H3329" s="130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73"/>
      <c r="J3329" s="74"/>
      <c r="K3329" s="78"/>
    </row>
    <row r="3330" spans="1:11" s="131" customFormat="1" ht="41.25" customHeight="1" thickBot="1">
      <c r="A3330" s="68"/>
      <c r="B3330" s="77"/>
      <c r="C3330" s="76"/>
      <c r="D3330" s="69" t="e">
        <f>VLOOKUP($C3329:$C$4969,$C$27:$D$4969,2,0)</f>
        <v>#N/A</v>
      </c>
      <c r="E3330" s="79"/>
      <c r="F3330" s="70" t="e">
        <f>VLOOKUP($E3330:$E$4969,'PLANO DE APLICAÇÃO'!$A$4:$B$1013,2,0)</f>
        <v>#N/A</v>
      </c>
      <c r="G3330" s="71"/>
      <c r="H3330" s="130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73"/>
      <c r="J3330" s="74"/>
      <c r="K3330" s="78"/>
    </row>
    <row r="3331" spans="1:11" s="131" customFormat="1" ht="41.25" customHeight="1" thickBot="1">
      <c r="A3331" s="68"/>
      <c r="B3331" s="77"/>
      <c r="C3331" s="76"/>
      <c r="D3331" s="69" t="e">
        <f>VLOOKUP($C3330:$C$4969,$C$27:$D$4969,2,0)</f>
        <v>#N/A</v>
      </c>
      <c r="E3331" s="79"/>
      <c r="F3331" s="70" t="e">
        <f>VLOOKUP($E3331:$E$4969,'PLANO DE APLICAÇÃO'!$A$4:$B$1013,2,0)</f>
        <v>#N/A</v>
      </c>
      <c r="G3331" s="71"/>
      <c r="H3331" s="130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73"/>
      <c r="J3331" s="74"/>
      <c r="K3331" s="78"/>
    </row>
    <row r="3332" spans="1:11" s="131" customFormat="1" ht="41.25" customHeight="1" thickBot="1">
      <c r="A3332" s="68"/>
      <c r="B3332" s="77"/>
      <c r="C3332" s="76"/>
      <c r="D3332" s="69" t="e">
        <f>VLOOKUP($C3331:$C$4969,$C$27:$D$4969,2,0)</f>
        <v>#N/A</v>
      </c>
      <c r="E3332" s="79"/>
      <c r="F3332" s="70" t="e">
        <f>VLOOKUP($E3332:$E$4969,'PLANO DE APLICAÇÃO'!$A$4:$B$1013,2,0)</f>
        <v>#N/A</v>
      </c>
      <c r="G3332" s="71"/>
      <c r="H3332" s="130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73"/>
      <c r="J3332" s="74"/>
      <c r="K3332" s="78"/>
    </row>
    <row r="3333" spans="1:11" s="131" customFormat="1" ht="41.25" customHeight="1" thickBot="1">
      <c r="A3333" s="68"/>
      <c r="B3333" s="77"/>
      <c r="C3333" s="76"/>
      <c r="D3333" s="69" t="e">
        <f>VLOOKUP($C3332:$C$4969,$C$27:$D$4969,2,0)</f>
        <v>#N/A</v>
      </c>
      <c r="E3333" s="79"/>
      <c r="F3333" s="70" t="e">
        <f>VLOOKUP($E3333:$E$4969,'PLANO DE APLICAÇÃO'!$A$4:$B$1013,2,0)</f>
        <v>#N/A</v>
      </c>
      <c r="G3333" s="71"/>
      <c r="H3333" s="130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73"/>
      <c r="J3333" s="74"/>
      <c r="K3333" s="78"/>
    </row>
    <row r="3334" spans="1:11" s="131" customFormat="1" ht="41.25" customHeight="1" thickBot="1">
      <c r="A3334" s="68"/>
      <c r="B3334" s="77"/>
      <c r="C3334" s="76"/>
      <c r="D3334" s="69" t="e">
        <f>VLOOKUP($C3333:$C$4969,$C$27:$D$4969,2,0)</f>
        <v>#N/A</v>
      </c>
      <c r="E3334" s="79"/>
      <c r="F3334" s="70" t="e">
        <f>VLOOKUP($E3334:$E$4969,'PLANO DE APLICAÇÃO'!$A$4:$B$1013,2,0)</f>
        <v>#N/A</v>
      </c>
      <c r="G3334" s="71"/>
      <c r="H3334" s="130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73"/>
      <c r="J3334" s="74"/>
      <c r="K3334" s="78"/>
    </row>
    <row r="3335" spans="1:11" s="131" customFormat="1" ht="41.25" customHeight="1" thickBot="1">
      <c r="A3335" s="68"/>
      <c r="B3335" s="77"/>
      <c r="C3335" s="76"/>
      <c r="D3335" s="69" t="e">
        <f>VLOOKUP($C3334:$C$4969,$C$27:$D$4969,2,0)</f>
        <v>#N/A</v>
      </c>
      <c r="E3335" s="79"/>
      <c r="F3335" s="70" t="e">
        <f>VLOOKUP($E3335:$E$4969,'PLANO DE APLICAÇÃO'!$A$4:$B$1013,2,0)</f>
        <v>#N/A</v>
      </c>
      <c r="G3335" s="71"/>
      <c r="H3335" s="130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73"/>
      <c r="J3335" s="74"/>
      <c r="K3335" s="78"/>
    </row>
    <row r="3336" spans="1:11" s="131" customFormat="1" ht="41.25" customHeight="1" thickBot="1">
      <c r="A3336" s="68"/>
      <c r="B3336" s="77"/>
      <c r="C3336" s="76"/>
      <c r="D3336" s="69" t="e">
        <f>VLOOKUP($C3335:$C$4969,$C$27:$D$4969,2,0)</f>
        <v>#N/A</v>
      </c>
      <c r="E3336" s="79"/>
      <c r="F3336" s="70" t="e">
        <f>VLOOKUP($E3336:$E$4969,'PLANO DE APLICAÇÃO'!$A$4:$B$1013,2,0)</f>
        <v>#N/A</v>
      </c>
      <c r="G3336" s="71"/>
      <c r="H3336" s="130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73"/>
      <c r="J3336" s="74"/>
      <c r="K3336" s="78"/>
    </row>
    <row r="3337" spans="1:11" s="131" customFormat="1" ht="41.25" customHeight="1" thickBot="1">
      <c r="A3337" s="68"/>
      <c r="B3337" s="77"/>
      <c r="C3337" s="76"/>
      <c r="D3337" s="69" t="e">
        <f>VLOOKUP($C3336:$C$4969,$C$27:$D$4969,2,0)</f>
        <v>#N/A</v>
      </c>
      <c r="E3337" s="79"/>
      <c r="F3337" s="70" t="e">
        <f>VLOOKUP($E3337:$E$4969,'PLANO DE APLICAÇÃO'!$A$4:$B$1013,2,0)</f>
        <v>#N/A</v>
      </c>
      <c r="G3337" s="71"/>
      <c r="H3337" s="130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73"/>
      <c r="J3337" s="74"/>
      <c r="K3337" s="78"/>
    </row>
    <row r="3338" spans="1:11" s="131" customFormat="1" ht="41.25" customHeight="1" thickBot="1">
      <c r="A3338" s="68"/>
      <c r="B3338" s="77"/>
      <c r="C3338" s="76"/>
      <c r="D3338" s="69" t="e">
        <f>VLOOKUP($C3337:$C$4969,$C$27:$D$4969,2,0)</f>
        <v>#N/A</v>
      </c>
      <c r="E3338" s="79"/>
      <c r="F3338" s="70" t="e">
        <f>VLOOKUP($E3338:$E$4969,'PLANO DE APLICAÇÃO'!$A$4:$B$1013,2,0)</f>
        <v>#N/A</v>
      </c>
      <c r="G3338" s="71"/>
      <c r="H3338" s="130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73"/>
      <c r="J3338" s="74"/>
      <c r="K3338" s="78"/>
    </row>
    <row r="3339" spans="1:11" s="131" customFormat="1" ht="41.25" customHeight="1" thickBot="1">
      <c r="A3339" s="68"/>
      <c r="B3339" s="77"/>
      <c r="C3339" s="76"/>
      <c r="D3339" s="69" t="e">
        <f>VLOOKUP($C3338:$C$4969,$C$27:$D$4969,2,0)</f>
        <v>#N/A</v>
      </c>
      <c r="E3339" s="79"/>
      <c r="F3339" s="70" t="e">
        <f>VLOOKUP($E3339:$E$4969,'PLANO DE APLICAÇÃO'!$A$4:$B$1013,2,0)</f>
        <v>#N/A</v>
      </c>
      <c r="G3339" s="71"/>
      <c r="H3339" s="130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73"/>
      <c r="J3339" s="74"/>
      <c r="K3339" s="78"/>
    </row>
    <row r="3340" spans="1:11" s="131" customFormat="1" ht="41.25" customHeight="1" thickBot="1">
      <c r="A3340" s="68"/>
      <c r="B3340" s="77"/>
      <c r="C3340" s="76"/>
      <c r="D3340" s="69" t="e">
        <f>VLOOKUP($C3339:$C$4969,$C$27:$D$4969,2,0)</f>
        <v>#N/A</v>
      </c>
      <c r="E3340" s="79"/>
      <c r="F3340" s="70" t="e">
        <f>VLOOKUP($E3340:$E$4969,'PLANO DE APLICAÇÃO'!$A$4:$B$1013,2,0)</f>
        <v>#N/A</v>
      </c>
      <c r="G3340" s="71"/>
      <c r="H3340" s="130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73"/>
      <c r="J3340" s="74"/>
      <c r="K3340" s="78"/>
    </row>
    <row r="3341" spans="1:11" s="131" customFormat="1" ht="41.25" customHeight="1" thickBot="1">
      <c r="A3341" s="68"/>
      <c r="B3341" s="77"/>
      <c r="C3341" s="76"/>
      <c r="D3341" s="69" t="e">
        <f>VLOOKUP($C3340:$C$4969,$C$27:$D$4969,2,0)</f>
        <v>#N/A</v>
      </c>
      <c r="E3341" s="79"/>
      <c r="F3341" s="70" t="e">
        <f>VLOOKUP($E3341:$E$4969,'PLANO DE APLICAÇÃO'!$A$4:$B$1013,2,0)</f>
        <v>#N/A</v>
      </c>
      <c r="G3341" s="71"/>
      <c r="H3341" s="130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73"/>
      <c r="J3341" s="74"/>
      <c r="K3341" s="78"/>
    </row>
    <row r="3342" spans="1:11" s="131" customFormat="1" ht="41.25" customHeight="1" thickBot="1">
      <c r="A3342" s="68"/>
      <c r="B3342" s="77"/>
      <c r="C3342" s="76"/>
      <c r="D3342" s="69" t="e">
        <f>VLOOKUP($C3341:$C$4969,$C$27:$D$4969,2,0)</f>
        <v>#N/A</v>
      </c>
      <c r="E3342" s="79"/>
      <c r="F3342" s="70" t="e">
        <f>VLOOKUP($E3342:$E$4969,'PLANO DE APLICAÇÃO'!$A$4:$B$1013,2,0)</f>
        <v>#N/A</v>
      </c>
      <c r="G3342" s="71"/>
      <c r="H3342" s="130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73"/>
      <c r="J3342" s="74"/>
      <c r="K3342" s="78"/>
    </row>
    <row r="3343" spans="1:11" s="131" customFormat="1" ht="41.25" customHeight="1" thickBot="1">
      <c r="A3343" s="68"/>
      <c r="B3343" s="77"/>
      <c r="C3343" s="76"/>
      <c r="D3343" s="69" t="e">
        <f>VLOOKUP($C3342:$C$4969,$C$27:$D$4969,2,0)</f>
        <v>#N/A</v>
      </c>
      <c r="E3343" s="79"/>
      <c r="F3343" s="70" t="e">
        <f>VLOOKUP($E3343:$E$4969,'PLANO DE APLICAÇÃO'!$A$4:$B$1013,2,0)</f>
        <v>#N/A</v>
      </c>
      <c r="G3343" s="71"/>
      <c r="H3343" s="130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73"/>
      <c r="J3343" s="74"/>
      <c r="K3343" s="78"/>
    </row>
    <row r="3344" spans="1:11" s="131" customFormat="1" ht="41.25" customHeight="1" thickBot="1">
      <c r="A3344" s="68"/>
      <c r="B3344" s="77"/>
      <c r="C3344" s="76"/>
      <c r="D3344" s="69" t="e">
        <f>VLOOKUP($C3343:$C$4969,$C$27:$D$4969,2,0)</f>
        <v>#N/A</v>
      </c>
      <c r="E3344" s="79"/>
      <c r="F3344" s="70" t="e">
        <f>VLOOKUP($E3344:$E$4969,'PLANO DE APLICAÇÃO'!$A$4:$B$1013,2,0)</f>
        <v>#N/A</v>
      </c>
      <c r="G3344" s="71"/>
      <c r="H3344" s="130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73"/>
      <c r="J3344" s="74"/>
      <c r="K3344" s="78"/>
    </row>
    <row r="3345" spans="1:11" s="131" customFormat="1" ht="41.25" customHeight="1" thickBot="1">
      <c r="A3345" s="68"/>
      <c r="B3345" s="77"/>
      <c r="C3345" s="76"/>
      <c r="D3345" s="69" t="e">
        <f>VLOOKUP($C3344:$C$4969,$C$27:$D$4969,2,0)</f>
        <v>#N/A</v>
      </c>
      <c r="E3345" s="79"/>
      <c r="F3345" s="70" t="e">
        <f>VLOOKUP($E3345:$E$4969,'PLANO DE APLICAÇÃO'!$A$4:$B$1013,2,0)</f>
        <v>#N/A</v>
      </c>
      <c r="G3345" s="71"/>
      <c r="H3345" s="130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73"/>
      <c r="J3345" s="74"/>
      <c r="K3345" s="78"/>
    </row>
    <row r="3346" spans="1:11" s="131" customFormat="1" ht="41.25" customHeight="1" thickBot="1">
      <c r="A3346" s="68"/>
      <c r="B3346" s="77"/>
      <c r="C3346" s="76"/>
      <c r="D3346" s="69" t="e">
        <f>VLOOKUP($C3345:$C$4969,$C$27:$D$4969,2,0)</f>
        <v>#N/A</v>
      </c>
      <c r="E3346" s="79"/>
      <c r="F3346" s="70" t="e">
        <f>VLOOKUP($E3346:$E$4969,'PLANO DE APLICAÇÃO'!$A$4:$B$1013,2,0)</f>
        <v>#N/A</v>
      </c>
      <c r="G3346" s="71"/>
      <c r="H3346" s="130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73"/>
      <c r="J3346" s="74"/>
      <c r="K3346" s="78"/>
    </row>
    <row r="3347" spans="1:11" s="131" customFormat="1" ht="41.25" customHeight="1" thickBot="1">
      <c r="A3347" s="68"/>
      <c r="B3347" s="77"/>
      <c r="C3347" s="76"/>
      <c r="D3347" s="69" t="e">
        <f>VLOOKUP($C3346:$C$4969,$C$27:$D$4969,2,0)</f>
        <v>#N/A</v>
      </c>
      <c r="E3347" s="79"/>
      <c r="F3347" s="70" t="e">
        <f>VLOOKUP($E3347:$E$4969,'PLANO DE APLICAÇÃO'!$A$4:$B$1013,2,0)</f>
        <v>#N/A</v>
      </c>
      <c r="G3347" s="71"/>
      <c r="H3347" s="130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73"/>
      <c r="J3347" s="74"/>
      <c r="K3347" s="78"/>
    </row>
    <row r="3348" spans="1:11" s="131" customFormat="1" ht="41.25" customHeight="1" thickBot="1">
      <c r="A3348" s="68"/>
      <c r="B3348" s="77"/>
      <c r="C3348" s="76"/>
      <c r="D3348" s="69" t="e">
        <f>VLOOKUP($C3347:$C$4969,$C$27:$D$4969,2,0)</f>
        <v>#N/A</v>
      </c>
      <c r="E3348" s="79"/>
      <c r="F3348" s="70" t="e">
        <f>VLOOKUP($E3348:$E$4969,'PLANO DE APLICAÇÃO'!$A$4:$B$1013,2,0)</f>
        <v>#N/A</v>
      </c>
      <c r="G3348" s="71"/>
      <c r="H3348" s="130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73"/>
      <c r="J3348" s="74"/>
      <c r="K3348" s="78"/>
    </row>
    <row r="3349" spans="1:11" s="131" customFormat="1" ht="41.25" customHeight="1" thickBot="1">
      <c r="A3349" s="68"/>
      <c r="B3349" s="77"/>
      <c r="C3349" s="76"/>
      <c r="D3349" s="69" t="e">
        <f>VLOOKUP($C3348:$C$4969,$C$27:$D$4969,2,0)</f>
        <v>#N/A</v>
      </c>
      <c r="E3349" s="79"/>
      <c r="F3349" s="70" t="e">
        <f>VLOOKUP($E3349:$E$4969,'PLANO DE APLICAÇÃO'!$A$4:$B$1013,2,0)</f>
        <v>#N/A</v>
      </c>
      <c r="G3349" s="71"/>
      <c r="H3349" s="130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73"/>
      <c r="J3349" s="74"/>
      <c r="K3349" s="78"/>
    </row>
    <row r="3350" spans="1:11" s="131" customFormat="1" ht="41.25" customHeight="1" thickBot="1">
      <c r="A3350" s="68"/>
      <c r="B3350" s="77"/>
      <c r="C3350" s="76"/>
      <c r="D3350" s="69" t="e">
        <f>VLOOKUP($C3349:$C$4969,$C$27:$D$4969,2,0)</f>
        <v>#N/A</v>
      </c>
      <c r="E3350" s="79"/>
      <c r="F3350" s="70" t="e">
        <f>VLOOKUP($E3350:$E$4969,'PLANO DE APLICAÇÃO'!$A$4:$B$1013,2,0)</f>
        <v>#N/A</v>
      </c>
      <c r="G3350" s="71"/>
      <c r="H3350" s="130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73"/>
      <c r="J3350" s="74"/>
      <c r="K3350" s="78"/>
    </row>
    <row r="3351" spans="1:11" s="131" customFormat="1" ht="41.25" customHeight="1" thickBot="1">
      <c r="A3351" s="68"/>
      <c r="B3351" s="77"/>
      <c r="C3351" s="76"/>
      <c r="D3351" s="69" t="e">
        <f>VLOOKUP($C3350:$C$4969,$C$27:$D$4969,2,0)</f>
        <v>#N/A</v>
      </c>
      <c r="E3351" s="79"/>
      <c r="F3351" s="70" t="e">
        <f>VLOOKUP($E3351:$E$4969,'PLANO DE APLICAÇÃO'!$A$4:$B$1013,2,0)</f>
        <v>#N/A</v>
      </c>
      <c r="G3351" s="71"/>
      <c r="H3351" s="130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73"/>
      <c r="J3351" s="74"/>
      <c r="K3351" s="78"/>
    </row>
    <row r="3352" spans="1:11" s="131" customFormat="1" ht="41.25" customHeight="1" thickBot="1">
      <c r="A3352" s="68"/>
      <c r="B3352" s="77"/>
      <c r="C3352" s="76"/>
      <c r="D3352" s="69" t="e">
        <f>VLOOKUP($C3351:$C$4969,$C$27:$D$4969,2,0)</f>
        <v>#N/A</v>
      </c>
      <c r="E3352" s="79"/>
      <c r="F3352" s="70" t="e">
        <f>VLOOKUP($E3352:$E$4969,'PLANO DE APLICAÇÃO'!$A$4:$B$1013,2,0)</f>
        <v>#N/A</v>
      </c>
      <c r="G3352" s="71"/>
      <c r="H3352" s="130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73"/>
      <c r="J3352" s="74"/>
      <c r="K3352" s="78"/>
    </row>
    <row r="3353" spans="1:11" s="131" customFormat="1" ht="41.25" customHeight="1" thickBot="1">
      <c r="A3353" s="68"/>
      <c r="B3353" s="77"/>
      <c r="C3353" s="76"/>
      <c r="D3353" s="69" t="e">
        <f>VLOOKUP($C3352:$C$4969,$C$27:$D$4969,2,0)</f>
        <v>#N/A</v>
      </c>
      <c r="E3353" s="79"/>
      <c r="F3353" s="70" t="e">
        <f>VLOOKUP($E3353:$E$4969,'PLANO DE APLICAÇÃO'!$A$4:$B$1013,2,0)</f>
        <v>#N/A</v>
      </c>
      <c r="G3353" s="71"/>
      <c r="H3353" s="130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73"/>
      <c r="J3353" s="74"/>
      <c r="K3353" s="78"/>
    </row>
    <row r="3354" spans="1:11" s="131" customFormat="1" ht="41.25" customHeight="1" thickBot="1">
      <c r="A3354" s="68"/>
      <c r="B3354" s="77"/>
      <c r="C3354" s="76"/>
      <c r="D3354" s="69" t="e">
        <f>VLOOKUP($C3353:$C$4969,$C$27:$D$4969,2,0)</f>
        <v>#N/A</v>
      </c>
      <c r="E3354" s="79"/>
      <c r="F3354" s="70" t="e">
        <f>VLOOKUP($E3354:$E$4969,'PLANO DE APLICAÇÃO'!$A$4:$B$1013,2,0)</f>
        <v>#N/A</v>
      </c>
      <c r="G3354" s="71"/>
      <c r="H3354" s="130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73"/>
      <c r="J3354" s="74"/>
      <c r="K3354" s="78"/>
    </row>
    <row r="3355" spans="1:11" s="131" customFormat="1" ht="41.25" customHeight="1" thickBot="1">
      <c r="A3355" s="68"/>
      <c r="B3355" s="77"/>
      <c r="C3355" s="76"/>
      <c r="D3355" s="69" t="e">
        <f>VLOOKUP($C3354:$C$4969,$C$27:$D$4969,2,0)</f>
        <v>#N/A</v>
      </c>
      <c r="E3355" s="79"/>
      <c r="F3355" s="70" t="e">
        <f>VLOOKUP($E3355:$E$4969,'PLANO DE APLICAÇÃO'!$A$4:$B$1013,2,0)</f>
        <v>#N/A</v>
      </c>
      <c r="G3355" s="71"/>
      <c r="H3355" s="130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73"/>
      <c r="J3355" s="74"/>
      <c r="K3355" s="78"/>
    </row>
    <row r="3356" spans="1:11" s="131" customFormat="1" ht="41.25" customHeight="1" thickBot="1">
      <c r="A3356" s="68"/>
      <c r="B3356" s="77"/>
      <c r="C3356" s="76"/>
      <c r="D3356" s="69" t="e">
        <f>VLOOKUP($C3355:$C$4969,$C$27:$D$4969,2,0)</f>
        <v>#N/A</v>
      </c>
      <c r="E3356" s="79"/>
      <c r="F3356" s="70" t="e">
        <f>VLOOKUP($E3356:$E$4969,'PLANO DE APLICAÇÃO'!$A$4:$B$1013,2,0)</f>
        <v>#N/A</v>
      </c>
      <c r="G3356" s="71"/>
      <c r="H3356" s="130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73"/>
      <c r="J3356" s="74"/>
      <c r="K3356" s="78"/>
    </row>
    <row r="3357" spans="1:11" s="131" customFormat="1" ht="41.25" customHeight="1" thickBot="1">
      <c r="A3357" s="68"/>
      <c r="B3357" s="77"/>
      <c r="C3357" s="76"/>
      <c r="D3357" s="69" t="e">
        <f>VLOOKUP($C3356:$C$4969,$C$27:$D$4969,2,0)</f>
        <v>#N/A</v>
      </c>
      <c r="E3357" s="79"/>
      <c r="F3357" s="70" t="e">
        <f>VLOOKUP($E3357:$E$4969,'PLANO DE APLICAÇÃO'!$A$4:$B$1013,2,0)</f>
        <v>#N/A</v>
      </c>
      <c r="G3357" s="71"/>
      <c r="H3357" s="130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73"/>
      <c r="J3357" s="74"/>
      <c r="K3357" s="78"/>
    </row>
    <row r="3358" spans="1:11" s="131" customFormat="1" ht="41.25" customHeight="1" thickBot="1">
      <c r="A3358" s="68"/>
      <c r="B3358" s="77"/>
      <c r="C3358" s="76"/>
      <c r="D3358" s="69" t="e">
        <f>VLOOKUP($C3357:$C$4969,$C$27:$D$4969,2,0)</f>
        <v>#N/A</v>
      </c>
      <c r="E3358" s="79"/>
      <c r="F3358" s="70" t="e">
        <f>VLOOKUP($E3358:$E$4969,'PLANO DE APLICAÇÃO'!$A$4:$B$1013,2,0)</f>
        <v>#N/A</v>
      </c>
      <c r="G3358" s="71"/>
      <c r="H3358" s="130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73"/>
      <c r="J3358" s="74"/>
      <c r="K3358" s="78"/>
    </row>
    <row r="3359" spans="1:11" s="131" customFormat="1" ht="41.25" customHeight="1" thickBot="1">
      <c r="A3359" s="68"/>
      <c r="B3359" s="77"/>
      <c r="C3359" s="76"/>
      <c r="D3359" s="69" t="e">
        <f>VLOOKUP($C3358:$C$4969,$C$27:$D$4969,2,0)</f>
        <v>#N/A</v>
      </c>
      <c r="E3359" s="79"/>
      <c r="F3359" s="70" t="e">
        <f>VLOOKUP($E3359:$E$4969,'PLANO DE APLICAÇÃO'!$A$4:$B$1013,2,0)</f>
        <v>#N/A</v>
      </c>
      <c r="G3359" s="71"/>
      <c r="H3359" s="130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73"/>
      <c r="J3359" s="74"/>
      <c r="K3359" s="78"/>
    </row>
    <row r="3360" spans="1:11" s="131" customFormat="1" ht="41.25" customHeight="1" thickBot="1">
      <c r="A3360" s="68"/>
      <c r="B3360" s="77"/>
      <c r="C3360" s="76"/>
      <c r="D3360" s="69" t="e">
        <f>VLOOKUP($C3359:$C$4969,$C$27:$D$4969,2,0)</f>
        <v>#N/A</v>
      </c>
      <c r="E3360" s="79"/>
      <c r="F3360" s="70" t="e">
        <f>VLOOKUP($E3360:$E$4969,'PLANO DE APLICAÇÃO'!$A$4:$B$1013,2,0)</f>
        <v>#N/A</v>
      </c>
      <c r="G3360" s="71"/>
      <c r="H3360" s="130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73"/>
      <c r="J3360" s="74"/>
      <c r="K3360" s="78"/>
    </row>
    <row r="3361" spans="1:11" s="131" customFormat="1" ht="41.25" customHeight="1" thickBot="1">
      <c r="A3361" s="68"/>
      <c r="B3361" s="77"/>
      <c r="C3361" s="76"/>
      <c r="D3361" s="69" t="e">
        <f>VLOOKUP($C3360:$C$4969,$C$27:$D$4969,2,0)</f>
        <v>#N/A</v>
      </c>
      <c r="E3361" s="79"/>
      <c r="F3361" s="70" t="e">
        <f>VLOOKUP($E3361:$E$4969,'PLANO DE APLICAÇÃO'!$A$4:$B$1013,2,0)</f>
        <v>#N/A</v>
      </c>
      <c r="G3361" s="71"/>
      <c r="H3361" s="130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73"/>
      <c r="J3361" s="74"/>
      <c r="K3361" s="78"/>
    </row>
    <row r="3362" spans="1:11" s="131" customFormat="1" ht="41.25" customHeight="1" thickBot="1">
      <c r="A3362" s="68"/>
      <c r="B3362" s="77"/>
      <c r="C3362" s="76"/>
      <c r="D3362" s="69" t="e">
        <f>VLOOKUP($C3361:$C$4969,$C$27:$D$4969,2,0)</f>
        <v>#N/A</v>
      </c>
      <c r="E3362" s="79"/>
      <c r="F3362" s="70" t="e">
        <f>VLOOKUP($E3362:$E$4969,'PLANO DE APLICAÇÃO'!$A$4:$B$1013,2,0)</f>
        <v>#N/A</v>
      </c>
      <c r="G3362" s="71"/>
      <c r="H3362" s="130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73"/>
      <c r="J3362" s="74"/>
      <c r="K3362" s="78"/>
    </row>
    <row r="3363" spans="1:11" s="131" customFormat="1" ht="41.25" customHeight="1" thickBot="1">
      <c r="A3363" s="68"/>
      <c r="B3363" s="77"/>
      <c r="C3363" s="76"/>
      <c r="D3363" s="69" t="e">
        <f>VLOOKUP($C3362:$C$4969,$C$27:$D$4969,2,0)</f>
        <v>#N/A</v>
      </c>
      <c r="E3363" s="79"/>
      <c r="F3363" s="70" t="e">
        <f>VLOOKUP($E3363:$E$4969,'PLANO DE APLICAÇÃO'!$A$4:$B$1013,2,0)</f>
        <v>#N/A</v>
      </c>
      <c r="G3363" s="71"/>
      <c r="H3363" s="130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73"/>
      <c r="J3363" s="74"/>
      <c r="K3363" s="78"/>
    </row>
    <row r="3364" spans="1:11" s="131" customFormat="1" ht="41.25" customHeight="1" thickBot="1">
      <c r="A3364" s="68"/>
      <c r="B3364" s="77"/>
      <c r="C3364" s="76"/>
      <c r="D3364" s="69" t="e">
        <f>VLOOKUP($C3363:$C$4969,$C$27:$D$4969,2,0)</f>
        <v>#N/A</v>
      </c>
      <c r="E3364" s="79"/>
      <c r="F3364" s="70" t="e">
        <f>VLOOKUP($E3364:$E$4969,'PLANO DE APLICAÇÃO'!$A$4:$B$1013,2,0)</f>
        <v>#N/A</v>
      </c>
      <c r="G3364" s="71"/>
      <c r="H3364" s="130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73"/>
      <c r="J3364" s="74"/>
      <c r="K3364" s="78"/>
    </row>
    <row r="3365" spans="1:11" s="131" customFormat="1" ht="41.25" customHeight="1" thickBot="1">
      <c r="A3365" s="68"/>
      <c r="B3365" s="77"/>
      <c r="C3365" s="76"/>
      <c r="D3365" s="69" t="e">
        <f>VLOOKUP($C3364:$C$4969,$C$27:$D$4969,2,0)</f>
        <v>#N/A</v>
      </c>
      <c r="E3365" s="79"/>
      <c r="F3365" s="70" t="e">
        <f>VLOOKUP($E3365:$E$4969,'PLANO DE APLICAÇÃO'!$A$4:$B$1013,2,0)</f>
        <v>#N/A</v>
      </c>
      <c r="G3365" s="71"/>
      <c r="H3365" s="130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73"/>
      <c r="J3365" s="74"/>
      <c r="K3365" s="78"/>
    </row>
    <row r="3366" spans="1:11" s="131" customFormat="1" ht="41.25" customHeight="1" thickBot="1">
      <c r="A3366" s="68"/>
      <c r="B3366" s="77"/>
      <c r="C3366" s="76"/>
      <c r="D3366" s="69" t="e">
        <f>VLOOKUP($C3365:$C$4969,$C$27:$D$4969,2,0)</f>
        <v>#N/A</v>
      </c>
      <c r="E3366" s="79"/>
      <c r="F3366" s="70" t="e">
        <f>VLOOKUP($E3366:$E$4969,'PLANO DE APLICAÇÃO'!$A$4:$B$1013,2,0)</f>
        <v>#N/A</v>
      </c>
      <c r="G3366" s="71"/>
      <c r="H3366" s="130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73"/>
      <c r="J3366" s="74"/>
      <c r="K3366" s="78"/>
    </row>
    <row r="3367" spans="1:11" s="131" customFormat="1" ht="41.25" customHeight="1" thickBot="1">
      <c r="A3367" s="68"/>
      <c r="B3367" s="77"/>
      <c r="C3367" s="76"/>
      <c r="D3367" s="69" t="e">
        <f>VLOOKUP($C3366:$C$4969,$C$27:$D$4969,2,0)</f>
        <v>#N/A</v>
      </c>
      <c r="E3367" s="79"/>
      <c r="F3367" s="70" t="e">
        <f>VLOOKUP($E3367:$E$4969,'PLANO DE APLICAÇÃO'!$A$4:$B$1013,2,0)</f>
        <v>#N/A</v>
      </c>
      <c r="G3367" s="71"/>
      <c r="H3367" s="130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73"/>
      <c r="J3367" s="74"/>
      <c r="K3367" s="78"/>
    </row>
    <row r="3368" spans="1:11" s="131" customFormat="1" ht="41.25" customHeight="1" thickBot="1">
      <c r="A3368" s="68"/>
      <c r="B3368" s="77"/>
      <c r="C3368" s="76"/>
      <c r="D3368" s="69" t="e">
        <f>VLOOKUP($C3367:$C$4969,$C$27:$D$4969,2,0)</f>
        <v>#N/A</v>
      </c>
      <c r="E3368" s="79"/>
      <c r="F3368" s="70" t="e">
        <f>VLOOKUP($E3368:$E$4969,'PLANO DE APLICAÇÃO'!$A$4:$B$1013,2,0)</f>
        <v>#N/A</v>
      </c>
      <c r="G3368" s="71"/>
      <c r="H3368" s="130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73"/>
      <c r="J3368" s="74"/>
      <c r="K3368" s="78"/>
    </row>
    <row r="3369" spans="1:11" s="131" customFormat="1" ht="41.25" customHeight="1" thickBot="1">
      <c r="A3369" s="68"/>
      <c r="B3369" s="77"/>
      <c r="C3369" s="76"/>
      <c r="D3369" s="69" t="e">
        <f>VLOOKUP($C3368:$C$4969,$C$27:$D$4969,2,0)</f>
        <v>#N/A</v>
      </c>
      <c r="E3369" s="79"/>
      <c r="F3369" s="70" t="e">
        <f>VLOOKUP($E3369:$E$4969,'PLANO DE APLICAÇÃO'!$A$4:$B$1013,2,0)</f>
        <v>#N/A</v>
      </c>
      <c r="G3369" s="71"/>
      <c r="H3369" s="130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73"/>
      <c r="J3369" s="74"/>
      <c r="K3369" s="78"/>
    </row>
    <row r="3370" spans="1:11" s="131" customFormat="1" ht="41.25" customHeight="1" thickBot="1">
      <c r="A3370" s="68"/>
      <c r="B3370" s="77"/>
      <c r="C3370" s="76"/>
      <c r="D3370" s="69" t="e">
        <f>VLOOKUP($C3369:$C$4969,$C$27:$D$4969,2,0)</f>
        <v>#N/A</v>
      </c>
      <c r="E3370" s="79"/>
      <c r="F3370" s="70" t="e">
        <f>VLOOKUP($E3370:$E$4969,'PLANO DE APLICAÇÃO'!$A$4:$B$1013,2,0)</f>
        <v>#N/A</v>
      </c>
      <c r="G3370" s="71"/>
      <c r="H3370" s="130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73"/>
      <c r="J3370" s="74"/>
      <c r="K3370" s="78"/>
    </row>
    <row r="3371" spans="1:11" s="131" customFormat="1" ht="41.25" customHeight="1" thickBot="1">
      <c r="A3371" s="68"/>
      <c r="B3371" s="77"/>
      <c r="C3371" s="76"/>
      <c r="D3371" s="69" t="e">
        <f>VLOOKUP($C3370:$C$4969,$C$27:$D$4969,2,0)</f>
        <v>#N/A</v>
      </c>
      <c r="E3371" s="79"/>
      <c r="F3371" s="70" t="e">
        <f>VLOOKUP($E3371:$E$4969,'PLANO DE APLICAÇÃO'!$A$4:$B$1013,2,0)</f>
        <v>#N/A</v>
      </c>
      <c r="G3371" s="71"/>
      <c r="H3371" s="130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73"/>
      <c r="J3371" s="74"/>
      <c r="K3371" s="78"/>
    </row>
    <row r="3372" spans="1:11" s="131" customFormat="1" ht="41.25" customHeight="1" thickBot="1">
      <c r="A3372" s="68"/>
      <c r="B3372" s="77"/>
      <c r="C3372" s="76"/>
      <c r="D3372" s="69" t="e">
        <f>VLOOKUP($C3371:$C$4969,$C$27:$D$4969,2,0)</f>
        <v>#N/A</v>
      </c>
      <c r="E3372" s="79"/>
      <c r="F3372" s="70" t="e">
        <f>VLOOKUP($E3372:$E$4969,'PLANO DE APLICAÇÃO'!$A$4:$B$1013,2,0)</f>
        <v>#N/A</v>
      </c>
      <c r="G3372" s="71"/>
      <c r="H3372" s="130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73"/>
      <c r="J3372" s="74"/>
      <c r="K3372" s="78"/>
    </row>
    <row r="3373" spans="1:11" s="131" customFormat="1" ht="41.25" customHeight="1" thickBot="1">
      <c r="A3373" s="68"/>
      <c r="B3373" s="77"/>
      <c r="C3373" s="76"/>
      <c r="D3373" s="69" t="e">
        <f>VLOOKUP($C3372:$C$4969,$C$27:$D$4969,2,0)</f>
        <v>#N/A</v>
      </c>
      <c r="E3373" s="79"/>
      <c r="F3373" s="70" t="e">
        <f>VLOOKUP($E3373:$E$4969,'PLANO DE APLICAÇÃO'!$A$4:$B$1013,2,0)</f>
        <v>#N/A</v>
      </c>
      <c r="G3373" s="71"/>
      <c r="H3373" s="130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73"/>
      <c r="J3373" s="74"/>
      <c r="K3373" s="78"/>
    </row>
    <row r="3374" spans="1:11" s="131" customFormat="1" ht="41.25" customHeight="1" thickBot="1">
      <c r="A3374" s="68"/>
      <c r="B3374" s="77"/>
      <c r="C3374" s="76"/>
      <c r="D3374" s="69" t="e">
        <f>VLOOKUP($C3373:$C$4969,$C$27:$D$4969,2,0)</f>
        <v>#N/A</v>
      </c>
      <c r="E3374" s="79"/>
      <c r="F3374" s="70" t="e">
        <f>VLOOKUP($E3374:$E$4969,'PLANO DE APLICAÇÃO'!$A$4:$B$1013,2,0)</f>
        <v>#N/A</v>
      </c>
      <c r="G3374" s="71"/>
      <c r="H3374" s="130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73"/>
      <c r="J3374" s="74"/>
      <c r="K3374" s="78"/>
    </row>
    <row r="3375" spans="1:11" s="131" customFormat="1" ht="41.25" customHeight="1" thickBot="1">
      <c r="A3375" s="68"/>
      <c r="B3375" s="77"/>
      <c r="C3375" s="76"/>
      <c r="D3375" s="69" t="e">
        <f>VLOOKUP($C3374:$C$4969,$C$27:$D$4969,2,0)</f>
        <v>#N/A</v>
      </c>
      <c r="E3375" s="79"/>
      <c r="F3375" s="70" t="e">
        <f>VLOOKUP($E3375:$E$4969,'PLANO DE APLICAÇÃO'!$A$4:$B$1013,2,0)</f>
        <v>#N/A</v>
      </c>
      <c r="G3375" s="71"/>
      <c r="H3375" s="130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73"/>
      <c r="J3375" s="74"/>
      <c r="K3375" s="78"/>
    </row>
    <row r="3376" spans="1:11" s="131" customFormat="1" ht="41.25" customHeight="1" thickBot="1">
      <c r="A3376" s="68"/>
      <c r="B3376" s="77"/>
      <c r="C3376" s="76"/>
      <c r="D3376" s="69" t="e">
        <f>VLOOKUP($C3375:$C$4969,$C$27:$D$4969,2,0)</f>
        <v>#N/A</v>
      </c>
      <c r="E3376" s="79"/>
      <c r="F3376" s="70" t="e">
        <f>VLOOKUP($E3376:$E$4969,'PLANO DE APLICAÇÃO'!$A$4:$B$1013,2,0)</f>
        <v>#N/A</v>
      </c>
      <c r="G3376" s="71"/>
      <c r="H3376" s="130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73"/>
      <c r="J3376" s="74"/>
      <c r="K3376" s="78"/>
    </row>
    <row r="3377" spans="1:11" s="131" customFormat="1" ht="41.25" customHeight="1" thickBot="1">
      <c r="A3377" s="68"/>
      <c r="B3377" s="77"/>
      <c r="C3377" s="76"/>
      <c r="D3377" s="69" t="e">
        <f>VLOOKUP($C3376:$C$4969,$C$27:$D$4969,2,0)</f>
        <v>#N/A</v>
      </c>
      <c r="E3377" s="79"/>
      <c r="F3377" s="70" t="e">
        <f>VLOOKUP($E3377:$E$4969,'PLANO DE APLICAÇÃO'!$A$4:$B$1013,2,0)</f>
        <v>#N/A</v>
      </c>
      <c r="G3377" s="71"/>
      <c r="H3377" s="130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73"/>
      <c r="J3377" s="74"/>
      <c r="K3377" s="78"/>
    </row>
    <row r="3378" spans="1:11" s="131" customFormat="1" ht="41.25" customHeight="1" thickBot="1">
      <c r="A3378" s="68"/>
      <c r="B3378" s="77"/>
      <c r="C3378" s="76"/>
      <c r="D3378" s="69" t="e">
        <f>VLOOKUP($C3377:$C$4969,$C$27:$D$4969,2,0)</f>
        <v>#N/A</v>
      </c>
      <c r="E3378" s="79"/>
      <c r="F3378" s="70" t="e">
        <f>VLOOKUP($E3378:$E$4969,'PLANO DE APLICAÇÃO'!$A$4:$B$1013,2,0)</f>
        <v>#N/A</v>
      </c>
      <c r="G3378" s="71"/>
      <c r="H3378" s="130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73"/>
      <c r="J3378" s="74"/>
      <c r="K3378" s="78"/>
    </row>
    <row r="3379" spans="1:11" s="131" customFormat="1" ht="41.25" customHeight="1" thickBot="1">
      <c r="A3379" s="68"/>
      <c r="B3379" s="77"/>
      <c r="C3379" s="76"/>
      <c r="D3379" s="69" t="e">
        <f>VLOOKUP($C3378:$C$4969,$C$27:$D$4969,2,0)</f>
        <v>#N/A</v>
      </c>
      <c r="E3379" s="79"/>
      <c r="F3379" s="70" t="e">
        <f>VLOOKUP($E3379:$E$4969,'PLANO DE APLICAÇÃO'!$A$4:$B$1013,2,0)</f>
        <v>#N/A</v>
      </c>
      <c r="G3379" s="71"/>
      <c r="H3379" s="130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73"/>
      <c r="J3379" s="74"/>
      <c r="K3379" s="78"/>
    </row>
    <row r="3380" spans="1:11" s="131" customFormat="1" ht="41.25" customHeight="1" thickBot="1">
      <c r="A3380" s="68"/>
      <c r="B3380" s="77"/>
      <c r="C3380" s="76"/>
      <c r="D3380" s="69" t="e">
        <f>VLOOKUP($C3379:$C$4969,$C$27:$D$4969,2,0)</f>
        <v>#N/A</v>
      </c>
      <c r="E3380" s="79"/>
      <c r="F3380" s="70" t="e">
        <f>VLOOKUP($E3380:$E$4969,'PLANO DE APLICAÇÃO'!$A$4:$B$1013,2,0)</f>
        <v>#N/A</v>
      </c>
      <c r="G3380" s="71"/>
      <c r="H3380" s="130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73"/>
      <c r="J3380" s="74"/>
      <c r="K3380" s="78"/>
    </row>
    <row r="3381" spans="1:11" s="131" customFormat="1" ht="41.25" customHeight="1" thickBot="1">
      <c r="A3381" s="68"/>
      <c r="B3381" s="77"/>
      <c r="C3381" s="76"/>
      <c r="D3381" s="69" t="e">
        <f>VLOOKUP($C3380:$C$4969,$C$27:$D$4969,2,0)</f>
        <v>#N/A</v>
      </c>
      <c r="E3381" s="79"/>
      <c r="F3381" s="70" t="e">
        <f>VLOOKUP($E3381:$E$4969,'PLANO DE APLICAÇÃO'!$A$4:$B$1013,2,0)</f>
        <v>#N/A</v>
      </c>
      <c r="G3381" s="71"/>
      <c r="H3381" s="130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73"/>
      <c r="J3381" s="74"/>
      <c r="K3381" s="78"/>
    </row>
    <row r="3382" spans="1:11" s="131" customFormat="1" ht="41.25" customHeight="1" thickBot="1">
      <c r="A3382" s="68"/>
      <c r="B3382" s="77"/>
      <c r="C3382" s="76"/>
      <c r="D3382" s="69" t="e">
        <f>VLOOKUP($C3381:$C$4969,$C$27:$D$4969,2,0)</f>
        <v>#N/A</v>
      </c>
      <c r="E3382" s="79"/>
      <c r="F3382" s="70" t="e">
        <f>VLOOKUP($E3382:$E$4969,'PLANO DE APLICAÇÃO'!$A$4:$B$1013,2,0)</f>
        <v>#N/A</v>
      </c>
      <c r="G3382" s="71"/>
      <c r="H3382" s="130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73"/>
      <c r="J3382" s="74"/>
      <c r="K3382" s="78"/>
    </row>
    <row r="3383" spans="1:11" s="131" customFormat="1" ht="41.25" customHeight="1" thickBot="1">
      <c r="A3383" s="68"/>
      <c r="B3383" s="77"/>
      <c r="C3383" s="76"/>
      <c r="D3383" s="69" t="e">
        <f>VLOOKUP($C3382:$C$4969,$C$27:$D$4969,2,0)</f>
        <v>#N/A</v>
      </c>
      <c r="E3383" s="79"/>
      <c r="F3383" s="70" t="e">
        <f>VLOOKUP($E3383:$E$4969,'PLANO DE APLICAÇÃO'!$A$4:$B$1013,2,0)</f>
        <v>#N/A</v>
      </c>
      <c r="G3383" s="71"/>
      <c r="H3383" s="130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73"/>
      <c r="J3383" s="74"/>
      <c r="K3383" s="78"/>
    </row>
    <row r="3384" spans="1:11" s="131" customFormat="1" ht="41.25" customHeight="1" thickBot="1">
      <c r="A3384" s="68"/>
      <c r="B3384" s="77"/>
      <c r="C3384" s="76"/>
      <c r="D3384" s="69" t="e">
        <f>VLOOKUP($C3383:$C$4969,$C$27:$D$4969,2,0)</f>
        <v>#N/A</v>
      </c>
      <c r="E3384" s="79"/>
      <c r="F3384" s="70" t="e">
        <f>VLOOKUP($E3384:$E$4969,'PLANO DE APLICAÇÃO'!$A$4:$B$1013,2,0)</f>
        <v>#N/A</v>
      </c>
      <c r="G3384" s="71"/>
      <c r="H3384" s="130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73"/>
      <c r="J3384" s="74"/>
      <c r="K3384" s="78"/>
    </row>
    <row r="3385" spans="1:11" s="131" customFormat="1" ht="41.25" customHeight="1" thickBot="1">
      <c r="A3385" s="68"/>
      <c r="B3385" s="77"/>
      <c r="C3385" s="76"/>
      <c r="D3385" s="69" t="e">
        <f>VLOOKUP($C3384:$C$4969,$C$27:$D$4969,2,0)</f>
        <v>#N/A</v>
      </c>
      <c r="E3385" s="79"/>
      <c r="F3385" s="70" t="e">
        <f>VLOOKUP($E3385:$E$4969,'PLANO DE APLICAÇÃO'!$A$4:$B$1013,2,0)</f>
        <v>#N/A</v>
      </c>
      <c r="G3385" s="71"/>
      <c r="H3385" s="130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73"/>
      <c r="J3385" s="74"/>
      <c r="K3385" s="78"/>
    </row>
    <row r="3386" spans="1:11" s="131" customFormat="1" ht="41.25" customHeight="1" thickBot="1">
      <c r="A3386" s="68"/>
      <c r="B3386" s="77"/>
      <c r="C3386" s="76"/>
      <c r="D3386" s="69" t="e">
        <f>VLOOKUP($C3385:$C$4969,$C$27:$D$4969,2,0)</f>
        <v>#N/A</v>
      </c>
      <c r="E3386" s="79"/>
      <c r="F3386" s="70" t="e">
        <f>VLOOKUP($E3386:$E$4969,'PLANO DE APLICAÇÃO'!$A$4:$B$1013,2,0)</f>
        <v>#N/A</v>
      </c>
      <c r="G3386" s="71"/>
      <c r="H3386" s="130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73"/>
      <c r="J3386" s="74"/>
      <c r="K3386" s="78"/>
    </row>
    <row r="3387" spans="1:11" s="131" customFormat="1" ht="41.25" customHeight="1" thickBot="1">
      <c r="A3387" s="68"/>
      <c r="B3387" s="77"/>
      <c r="C3387" s="76"/>
      <c r="D3387" s="69" t="e">
        <f>VLOOKUP($C3386:$C$4969,$C$27:$D$4969,2,0)</f>
        <v>#N/A</v>
      </c>
      <c r="E3387" s="79"/>
      <c r="F3387" s="70" t="e">
        <f>VLOOKUP($E3387:$E$4969,'PLANO DE APLICAÇÃO'!$A$4:$B$1013,2,0)</f>
        <v>#N/A</v>
      </c>
      <c r="G3387" s="71"/>
      <c r="H3387" s="130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73"/>
      <c r="J3387" s="74"/>
      <c r="K3387" s="78"/>
    </row>
    <row r="3388" spans="1:11" s="131" customFormat="1" ht="41.25" customHeight="1" thickBot="1">
      <c r="A3388" s="68"/>
      <c r="B3388" s="77"/>
      <c r="C3388" s="76"/>
      <c r="D3388" s="69" t="e">
        <f>VLOOKUP($C3387:$C$4969,$C$27:$D$4969,2,0)</f>
        <v>#N/A</v>
      </c>
      <c r="E3388" s="79"/>
      <c r="F3388" s="70" t="e">
        <f>VLOOKUP($E3388:$E$4969,'PLANO DE APLICAÇÃO'!$A$4:$B$1013,2,0)</f>
        <v>#N/A</v>
      </c>
      <c r="G3388" s="71"/>
      <c r="H3388" s="130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73"/>
      <c r="J3388" s="74"/>
      <c r="K3388" s="78"/>
    </row>
    <row r="3389" spans="1:11" s="131" customFormat="1" ht="41.25" customHeight="1" thickBot="1">
      <c r="A3389" s="68"/>
      <c r="B3389" s="77"/>
      <c r="C3389" s="76"/>
      <c r="D3389" s="69" t="e">
        <f>VLOOKUP($C3388:$C$4969,$C$27:$D$4969,2,0)</f>
        <v>#N/A</v>
      </c>
      <c r="E3389" s="79"/>
      <c r="F3389" s="70" t="e">
        <f>VLOOKUP($E3389:$E$4969,'PLANO DE APLICAÇÃO'!$A$4:$B$1013,2,0)</f>
        <v>#N/A</v>
      </c>
      <c r="G3389" s="71"/>
      <c r="H3389" s="130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73"/>
      <c r="J3389" s="74"/>
      <c r="K3389" s="78"/>
    </row>
    <row r="3390" spans="1:11" s="131" customFormat="1" ht="41.25" customHeight="1" thickBot="1">
      <c r="A3390" s="68"/>
      <c r="B3390" s="77"/>
      <c r="C3390" s="76"/>
      <c r="D3390" s="69" t="e">
        <f>VLOOKUP($C3389:$C$4969,$C$27:$D$4969,2,0)</f>
        <v>#N/A</v>
      </c>
      <c r="E3390" s="79"/>
      <c r="F3390" s="70" t="e">
        <f>VLOOKUP($E3390:$E$4969,'PLANO DE APLICAÇÃO'!$A$4:$B$1013,2,0)</f>
        <v>#N/A</v>
      </c>
      <c r="G3390" s="71"/>
      <c r="H3390" s="130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73"/>
      <c r="J3390" s="74"/>
      <c r="K3390" s="78"/>
    </row>
    <row r="3391" spans="1:11" s="131" customFormat="1" ht="41.25" customHeight="1" thickBot="1">
      <c r="A3391" s="68"/>
      <c r="B3391" s="77"/>
      <c r="C3391" s="76"/>
      <c r="D3391" s="69" t="e">
        <f>VLOOKUP($C3390:$C$4969,$C$27:$D$4969,2,0)</f>
        <v>#N/A</v>
      </c>
      <c r="E3391" s="79"/>
      <c r="F3391" s="70" t="e">
        <f>VLOOKUP($E3391:$E$4969,'PLANO DE APLICAÇÃO'!$A$4:$B$1013,2,0)</f>
        <v>#N/A</v>
      </c>
      <c r="G3391" s="71"/>
      <c r="H3391" s="130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73"/>
      <c r="J3391" s="74"/>
      <c r="K3391" s="78"/>
    </row>
    <row r="3392" spans="1:11" s="131" customFormat="1" ht="41.25" customHeight="1" thickBot="1">
      <c r="A3392" s="68"/>
      <c r="B3392" s="77"/>
      <c r="C3392" s="76"/>
      <c r="D3392" s="69" t="e">
        <f>VLOOKUP($C3391:$C$4969,$C$27:$D$4969,2,0)</f>
        <v>#N/A</v>
      </c>
      <c r="E3392" s="79"/>
      <c r="F3392" s="70" t="e">
        <f>VLOOKUP($E3392:$E$4969,'PLANO DE APLICAÇÃO'!$A$4:$B$1013,2,0)</f>
        <v>#N/A</v>
      </c>
      <c r="G3392" s="71"/>
      <c r="H3392" s="130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73"/>
      <c r="J3392" s="74"/>
      <c r="K3392" s="78"/>
    </row>
    <row r="3393" spans="1:11" s="131" customFormat="1" ht="41.25" customHeight="1" thickBot="1">
      <c r="A3393" s="68"/>
      <c r="B3393" s="77"/>
      <c r="C3393" s="76"/>
      <c r="D3393" s="69" t="e">
        <f>VLOOKUP($C3392:$C$4969,$C$27:$D$4969,2,0)</f>
        <v>#N/A</v>
      </c>
      <c r="E3393" s="79"/>
      <c r="F3393" s="70" t="e">
        <f>VLOOKUP($E3393:$E$4969,'PLANO DE APLICAÇÃO'!$A$4:$B$1013,2,0)</f>
        <v>#N/A</v>
      </c>
      <c r="G3393" s="71"/>
      <c r="H3393" s="130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73"/>
      <c r="J3393" s="74"/>
      <c r="K3393" s="78"/>
    </row>
    <row r="3394" spans="1:11" s="131" customFormat="1" ht="41.25" customHeight="1" thickBot="1">
      <c r="A3394" s="68"/>
      <c r="B3394" s="77"/>
      <c r="C3394" s="76"/>
      <c r="D3394" s="69" t="e">
        <f>VLOOKUP($C3393:$C$4969,$C$27:$D$4969,2,0)</f>
        <v>#N/A</v>
      </c>
      <c r="E3394" s="79"/>
      <c r="F3394" s="70" t="e">
        <f>VLOOKUP($E3394:$E$4969,'PLANO DE APLICAÇÃO'!$A$4:$B$1013,2,0)</f>
        <v>#N/A</v>
      </c>
      <c r="G3394" s="71"/>
      <c r="H3394" s="130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73"/>
      <c r="J3394" s="74"/>
      <c r="K3394" s="78"/>
    </row>
    <row r="3395" spans="1:11" s="131" customFormat="1" ht="41.25" customHeight="1" thickBot="1">
      <c r="A3395" s="68"/>
      <c r="B3395" s="77"/>
      <c r="C3395" s="76"/>
      <c r="D3395" s="69" t="e">
        <f>VLOOKUP($C3394:$C$4969,$C$27:$D$4969,2,0)</f>
        <v>#N/A</v>
      </c>
      <c r="E3395" s="79"/>
      <c r="F3395" s="70" t="e">
        <f>VLOOKUP($E3395:$E$4969,'PLANO DE APLICAÇÃO'!$A$4:$B$1013,2,0)</f>
        <v>#N/A</v>
      </c>
      <c r="G3395" s="71"/>
      <c r="H3395" s="130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73"/>
      <c r="J3395" s="74"/>
      <c r="K3395" s="78"/>
    </row>
    <row r="3396" spans="1:11" s="131" customFormat="1" ht="41.25" customHeight="1" thickBot="1">
      <c r="A3396" s="68"/>
      <c r="B3396" s="77"/>
      <c r="C3396" s="76"/>
      <c r="D3396" s="69" t="e">
        <f>VLOOKUP($C3395:$C$4969,$C$27:$D$4969,2,0)</f>
        <v>#N/A</v>
      </c>
      <c r="E3396" s="79"/>
      <c r="F3396" s="70" t="e">
        <f>VLOOKUP($E3396:$E$4969,'PLANO DE APLICAÇÃO'!$A$4:$B$1013,2,0)</f>
        <v>#N/A</v>
      </c>
      <c r="G3396" s="71"/>
      <c r="H3396" s="130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73"/>
      <c r="J3396" s="74"/>
      <c r="K3396" s="78"/>
    </row>
    <row r="3397" spans="1:11" s="131" customFormat="1" ht="41.25" customHeight="1" thickBot="1">
      <c r="A3397" s="68"/>
      <c r="B3397" s="77"/>
      <c r="C3397" s="76"/>
      <c r="D3397" s="69" t="e">
        <f>VLOOKUP($C3396:$C$4969,$C$27:$D$4969,2,0)</f>
        <v>#N/A</v>
      </c>
      <c r="E3397" s="79"/>
      <c r="F3397" s="70" t="e">
        <f>VLOOKUP($E3397:$E$4969,'PLANO DE APLICAÇÃO'!$A$4:$B$1013,2,0)</f>
        <v>#N/A</v>
      </c>
      <c r="G3397" s="71"/>
      <c r="H3397" s="130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73"/>
      <c r="J3397" s="74"/>
      <c r="K3397" s="78"/>
    </row>
    <row r="3398" spans="1:11" s="131" customFormat="1" ht="41.25" customHeight="1" thickBot="1">
      <c r="A3398" s="68"/>
      <c r="B3398" s="77"/>
      <c r="C3398" s="76"/>
      <c r="D3398" s="69" t="e">
        <f>VLOOKUP($C3397:$C$4969,$C$27:$D$4969,2,0)</f>
        <v>#N/A</v>
      </c>
      <c r="E3398" s="79"/>
      <c r="F3398" s="70" t="e">
        <f>VLOOKUP($E3398:$E$4969,'PLANO DE APLICAÇÃO'!$A$4:$B$1013,2,0)</f>
        <v>#N/A</v>
      </c>
      <c r="G3398" s="71"/>
      <c r="H3398" s="130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73"/>
      <c r="J3398" s="74"/>
      <c r="K3398" s="78"/>
    </row>
    <row r="3399" spans="1:11" s="131" customFormat="1" ht="41.25" customHeight="1" thickBot="1">
      <c r="A3399" s="68"/>
      <c r="B3399" s="77"/>
      <c r="C3399" s="76"/>
      <c r="D3399" s="69" t="e">
        <f>VLOOKUP($C3398:$C$4969,$C$27:$D$4969,2,0)</f>
        <v>#N/A</v>
      </c>
      <c r="E3399" s="79"/>
      <c r="F3399" s="70" t="e">
        <f>VLOOKUP($E3399:$E$4969,'PLANO DE APLICAÇÃO'!$A$4:$B$1013,2,0)</f>
        <v>#N/A</v>
      </c>
      <c r="G3399" s="71"/>
      <c r="H3399" s="130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73"/>
      <c r="J3399" s="74"/>
      <c r="K3399" s="78"/>
    </row>
    <row r="3400" spans="1:11" s="131" customFormat="1" ht="41.25" customHeight="1" thickBot="1">
      <c r="A3400" s="68"/>
      <c r="B3400" s="77"/>
      <c r="C3400" s="76"/>
      <c r="D3400" s="69" t="e">
        <f>VLOOKUP($C3399:$C$4969,$C$27:$D$4969,2,0)</f>
        <v>#N/A</v>
      </c>
      <c r="E3400" s="79"/>
      <c r="F3400" s="70" t="e">
        <f>VLOOKUP($E3400:$E$4969,'PLANO DE APLICAÇÃO'!$A$4:$B$1013,2,0)</f>
        <v>#N/A</v>
      </c>
      <c r="G3400" s="71"/>
      <c r="H3400" s="130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73"/>
      <c r="J3400" s="74"/>
      <c r="K3400" s="78"/>
    </row>
    <row r="3401" spans="1:11" s="131" customFormat="1" ht="41.25" customHeight="1" thickBot="1">
      <c r="A3401" s="68"/>
      <c r="B3401" s="77"/>
      <c r="C3401" s="76"/>
      <c r="D3401" s="69" t="e">
        <f>VLOOKUP($C3400:$C$4969,$C$27:$D$4969,2,0)</f>
        <v>#N/A</v>
      </c>
      <c r="E3401" s="79"/>
      <c r="F3401" s="70" t="e">
        <f>VLOOKUP($E3401:$E$4969,'PLANO DE APLICAÇÃO'!$A$4:$B$1013,2,0)</f>
        <v>#N/A</v>
      </c>
      <c r="G3401" s="71"/>
      <c r="H3401" s="130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73"/>
      <c r="J3401" s="74"/>
      <c r="K3401" s="78"/>
    </row>
    <row r="3402" spans="1:11" s="131" customFormat="1" ht="41.25" customHeight="1" thickBot="1">
      <c r="A3402" s="68"/>
      <c r="B3402" s="77"/>
      <c r="C3402" s="76"/>
      <c r="D3402" s="69" t="e">
        <f>VLOOKUP($C3401:$C$4969,$C$27:$D$4969,2,0)</f>
        <v>#N/A</v>
      </c>
      <c r="E3402" s="79"/>
      <c r="F3402" s="70" t="e">
        <f>VLOOKUP($E3402:$E$4969,'PLANO DE APLICAÇÃO'!$A$4:$B$1013,2,0)</f>
        <v>#N/A</v>
      </c>
      <c r="G3402" s="71"/>
      <c r="H3402" s="130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73"/>
      <c r="J3402" s="74"/>
      <c r="K3402" s="78"/>
    </row>
    <row r="3403" spans="1:11" s="131" customFormat="1" ht="41.25" customHeight="1" thickBot="1">
      <c r="A3403" s="68"/>
      <c r="B3403" s="77"/>
      <c r="C3403" s="76"/>
      <c r="D3403" s="69" t="e">
        <f>VLOOKUP($C3402:$C$4969,$C$27:$D$4969,2,0)</f>
        <v>#N/A</v>
      </c>
      <c r="E3403" s="79"/>
      <c r="F3403" s="70" t="e">
        <f>VLOOKUP($E3403:$E$4969,'PLANO DE APLICAÇÃO'!$A$4:$B$1013,2,0)</f>
        <v>#N/A</v>
      </c>
      <c r="G3403" s="71"/>
      <c r="H3403" s="130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73"/>
      <c r="J3403" s="74"/>
      <c r="K3403" s="78"/>
    </row>
    <row r="3404" spans="1:11" s="131" customFormat="1" ht="41.25" customHeight="1" thickBot="1">
      <c r="A3404" s="68"/>
      <c r="B3404" s="77"/>
      <c r="C3404" s="76"/>
      <c r="D3404" s="69" t="e">
        <f>VLOOKUP($C3403:$C$4969,$C$27:$D$4969,2,0)</f>
        <v>#N/A</v>
      </c>
      <c r="E3404" s="79"/>
      <c r="F3404" s="70" t="e">
        <f>VLOOKUP($E3404:$E$4969,'PLANO DE APLICAÇÃO'!$A$4:$B$1013,2,0)</f>
        <v>#N/A</v>
      </c>
      <c r="G3404" s="71"/>
      <c r="H3404" s="130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73"/>
      <c r="J3404" s="74"/>
      <c r="K3404" s="78"/>
    </row>
    <row r="3405" spans="1:11" s="131" customFormat="1" ht="41.25" customHeight="1" thickBot="1">
      <c r="A3405" s="68"/>
      <c r="B3405" s="77"/>
      <c r="C3405" s="76"/>
      <c r="D3405" s="69" t="e">
        <f>VLOOKUP($C3404:$C$4969,$C$27:$D$4969,2,0)</f>
        <v>#N/A</v>
      </c>
      <c r="E3405" s="79"/>
      <c r="F3405" s="70" t="e">
        <f>VLOOKUP($E3405:$E$4969,'PLANO DE APLICAÇÃO'!$A$4:$B$1013,2,0)</f>
        <v>#N/A</v>
      </c>
      <c r="G3405" s="71"/>
      <c r="H3405" s="130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73"/>
      <c r="J3405" s="74"/>
      <c r="K3405" s="78"/>
    </row>
    <row r="3406" spans="1:11" s="131" customFormat="1" ht="41.25" customHeight="1" thickBot="1">
      <c r="A3406" s="68"/>
      <c r="B3406" s="77"/>
      <c r="C3406" s="76"/>
      <c r="D3406" s="69" t="e">
        <f>VLOOKUP($C3405:$C$4969,$C$27:$D$4969,2,0)</f>
        <v>#N/A</v>
      </c>
      <c r="E3406" s="79"/>
      <c r="F3406" s="70" t="e">
        <f>VLOOKUP($E3406:$E$4969,'PLANO DE APLICAÇÃO'!$A$4:$B$1013,2,0)</f>
        <v>#N/A</v>
      </c>
      <c r="G3406" s="71"/>
      <c r="H3406" s="130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73"/>
      <c r="J3406" s="74"/>
      <c r="K3406" s="78"/>
    </row>
    <row r="3407" spans="1:11" s="131" customFormat="1" ht="41.25" customHeight="1" thickBot="1">
      <c r="A3407" s="68"/>
      <c r="B3407" s="77"/>
      <c r="C3407" s="76"/>
      <c r="D3407" s="69" t="e">
        <f>VLOOKUP($C3406:$C$4969,$C$27:$D$4969,2,0)</f>
        <v>#N/A</v>
      </c>
      <c r="E3407" s="79"/>
      <c r="F3407" s="70" t="e">
        <f>VLOOKUP($E3407:$E$4969,'PLANO DE APLICAÇÃO'!$A$4:$B$1013,2,0)</f>
        <v>#N/A</v>
      </c>
      <c r="G3407" s="71"/>
      <c r="H3407" s="130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73"/>
      <c r="J3407" s="74"/>
      <c r="K3407" s="78"/>
    </row>
    <row r="3408" spans="1:11" s="131" customFormat="1" ht="41.25" customHeight="1" thickBot="1">
      <c r="A3408" s="68"/>
      <c r="B3408" s="77"/>
      <c r="C3408" s="76"/>
      <c r="D3408" s="69" t="e">
        <f>VLOOKUP($C3407:$C$4969,$C$27:$D$4969,2,0)</f>
        <v>#N/A</v>
      </c>
      <c r="E3408" s="79"/>
      <c r="F3408" s="70" t="e">
        <f>VLOOKUP($E3408:$E$4969,'PLANO DE APLICAÇÃO'!$A$4:$B$1013,2,0)</f>
        <v>#N/A</v>
      </c>
      <c r="G3408" s="71"/>
      <c r="H3408" s="130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73"/>
      <c r="J3408" s="74"/>
      <c r="K3408" s="78"/>
    </row>
    <row r="3409" spans="1:11" s="131" customFormat="1" ht="41.25" customHeight="1" thickBot="1">
      <c r="A3409" s="68"/>
      <c r="B3409" s="77"/>
      <c r="C3409" s="76"/>
      <c r="D3409" s="69" t="e">
        <f>VLOOKUP($C3408:$C$4969,$C$27:$D$4969,2,0)</f>
        <v>#N/A</v>
      </c>
      <c r="E3409" s="79"/>
      <c r="F3409" s="70" t="e">
        <f>VLOOKUP($E3409:$E$4969,'PLANO DE APLICAÇÃO'!$A$4:$B$1013,2,0)</f>
        <v>#N/A</v>
      </c>
      <c r="G3409" s="71"/>
      <c r="H3409" s="130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73"/>
      <c r="J3409" s="74"/>
      <c r="K3409" s="78"/>
    </row>
    <row r="3410" spans="1:11" s="131" customFormat="1" ht="41.25" customHeight="1" thickBot="1">
      <c r="A3410" s="68"/>
      <c r="B3410" s="77"/>
      <c r="C3410" s="76"/>
      <c r="D3410" s="69" t="e">
        <f>VLOOKUP($C3409:$C$4969,$C$27:$D$4969,2,0)</f>
        <v>#N/A</v>
      </c>
      <c r="E3410" s="79"/>
      <c r="F3410" s="70" t="e">
        <f>VLOOKUP($E3410:$E$4969,'PLANO DE APLICAÇÃO'!$A$4:$B$1013,2,0)</f>
        <v>#N/A</v>
      </c>
      <c r="G3410" s="71"/>
      <c r="H3410" s="130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73"/>
      <c r="J3410" s="74"/>
      <c r="K3410" s="78"/>
    </row>
    <row r="3411" spans="1:11" s="131" customFormat="1" ht="41.25" customHeight="1" thickBot="1">
      <c r="A3411" s="68"/>
      <c r="B3411" s="77"/>
      <c r="C3411" s="76"/>
      <c r="D3411" s="69" t="e">
        <f>VLOOKUP($C3410:$C$4969,$C$27:$D$4969,2,0)</f>
        <v>#N/A</v>
      </c>
      <c r="E3411" s="79"/>
      <c r="F3411" s="70" t="e">
        <f>VLOOKUP($E3411:$E$4969,'PLANO DE APLICAÇÃO'!$A$4:$B$1013,2,0)</f>
        <v>#N/A</v>
      </c>
      <c r="G3411" s="71"/>
      <c r="H3411" s="130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73"/>
      <c r="J3411" s="74"/>
      <c r="K3411" s="78"/>
    </row>
    <row r="3412" spans="1:11" s="131" customFormat="1" ht="41.25" customHeight="1" thickBot="1">
      <c r="A3412" s="68"/>
      <c r="B3412" s="77"/>
      <c r="C3412" s="76"/>
      <c r="D3412" s="69" t="e">
        <f>VLOOKUP($C3411:$C$4969,$C$27:$D$4969,2,0)</f>
        <v>#N/A</v>
      </c>
      <c r="E3412" s="79"/>
      <c r="F3412" s="70" t="e">
        <f>VLOOKUP($E3412:$E$4969,'PLANO DE APLICAÇÃO'!$A$4:$B$1013,2,0)</f>
        <v>#N/A</v>
      </c>
      <c r="G3412" s="71"/>
      <c r="H3412" s="130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73"/>
      <c r="J3412" s="74"/>
      <c r="K3412" s="78"/>
    </row>
    <row r="3413" spans="1:11" s="131" customFormat="1" ht="41.25" customHeight="1" thickBot="1">
      <c r="A3413" s="68"/>
      <c r="B3413" s="77"/>
      <c r="C3413" s="76"/>
      <c r="D3413" s="69" t="e">
        <f>VLOOKUP($C3412:$C$4969,$C$27:$D$4969,2,0)</f>
        <v>#N/A</v>
      </c>
      <c r="E3413" s="79"/>
      <c r="F3413" s="70" t="e">
        <f>VLOOKUP($E3413:$E$4969,'PLANO DE APLICAÇÃO'!$A$4:$B$1013,2,0)</f>
        <v>#N/A</v>
      </c>
      <c r="G3413" s="71"/>
      <c r="H3413" s="130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73"/>
      <c r="J3413" s="74"/>
      <c r="K3413" s="78"/>
    </row>
    <row r="3414" spans="1:11" s="131" customFormat="1" ht="41.25" customHeight="1" thickBot="1">
      <c r="A3414" s="68"/>
      <c r="B3414" s="77"/>
      <c r="C3414" s="76"/>
      <c r="D3414" s="69" t="e">
        <f>VLOOKUP($C3413:$C$4969,$C$27:$D$4969,2,0)</f>
        <v>#N/A</v>
      </c>
      <c r="E3414" s="79"/>
      <c r="F3414" s="70" t="e">
        <f>VLOOKUP($E3414:$E$4969,'PLANO DE APLICAÇÃO'!$A$4:$B$1013,2,0)</f>
        <v>#N/A</v>
      </c>
      <c r="G3414" s="71"/>
      <c r="H3414" s="130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73"/>
      <c r="J3414" s="74"/>
      <c r="K3414" s="78"/>
    </row>
    <row r="3415" spans="1:11" s="131" customFormat="1" ht="41.25" customHeight="1" thickBot="1">
      <c r="A3415" s="68"/>
      <c r="B3415" s="77"/>
      <c r="C3415" s="76"/>
      <c r="D3415" s="69" t="e">
        <f>VLOOKUP($C3414:$C$4969,$C$27:$D$4969,2,0)</f>
        <v>#N/A</v>
      </c>
      <c r="E3415" s="79"/>
      <c r="F3415" s="70" t="e">
        <f>VLOOKUP($E3415:$E$4969,'PLANO DE APLICAÇÃO'!$A$4:$B$1013,2,0)</f>
        <v>#N/A</v>
      </c>
      <c r="G3415" s="71"/>
      <c r="H3415" s="130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73"/>
      <c r="J3415" s="74"/>
      <c r="K3415" s="78"/>
    </row>
    <row r="3416" spans="1:11" s="131" customFormat="1" ht="41.25" customHeight="1" thickBot="1">
      <c r="A3416" s="68"/>
      <c r="B3416" s="77"/>
      <c r="C3416" s="76"/>
      <c r="D3416" s="69" t="e">
        <f>VLOOKUP($C3415:$C$4969,$C$27:$D$4969,2,0)</f>
        <v>#N/A</v>
      </c>
      <c r="E3416" s="79"/>
      <c r="F3416" s="70" t="e">
        <f>VLOOKUP($E3416:$E$4969,'PLANO DE APLICAÇÃO'!$A$4:$B$1013,2,0)</f>
        <v>#N/A</v>
      </c>
      <c r="G3416" s="71"/>
      <c r="H3416" s="130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73"/>
      <c r="J3416" s="74"/>
      <c r="K3416" s="78"/>
    </row>
    <row r="3417" spans="1:11" s="131" customFormat="1" ht="41.25" customHeight="1" thickBot="1">
      <c r="A3417" s="68"/>
      <c r="B3417" s="77"/>
      <c r="C3417" s="76"/>
      <c r="D3417" s="69" t="e">
        <f>VLOOKUP($C3416:$C$4969,$C$27:$D$4969,2,0)</f>
        <v>#N/A</v>
      </c>
      <c r="E3417" s="79"/>
      <c r="F3417" s="70" t="e">
        <f>VLOOKUP($E3417:$E$4969,'PLANO DE APLICAÇÃO'!$A$4:$B$1013,2,0)</f>
        <v>#N/A</v>
      </c>
      <c r="G3417" s="71"/>
      <c r="H3417" s="130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73"/>
      <c r="J3417" s="74"/>
      <c r="K3417" s="78"/>
    </row>
    <row r="3418" spans="1:11" s="131" customFormat="1" ht="41.25" customHeight="1" thickBot="1">
      <c r="A3418" s="68"/>
      <c r="B3418" s="77"/>
      <c r="C3418" s="76"/>
      <c r="D3418" s="69" t="e">
        <f>VLOOKUP($C3417:$C$4969,$C$27:$D$4969,2,0)</f>
        <v>#N/A</v>
      </c>
      <c r="E3418" s="79"/>
      <c r="F3418" s="70" t="e">
        <f>VLOOKUP($E3418:$E$4969,'PLANO DE APLICAÇÃO'!$A$4:$B$1013,2,0)</f>
        <v>#N/A</v>
      </c>
      <c r="G3418" s="71"/>
      <c r="H3418" s="130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73"/>
      <c r="J3418" s="74"/>
      <c r="K3418" s="78"/>
    </row>
    <row r="3419" spans="1:11" s="131" customFormat="1" ht="41.25" customHeight="1" thickBot="1">
      <c r="A3419" s="68"/>
      <c r="B3419" s="77"/>
      <c r="C3419" s="76"/>
      <c r="D3419" s="69" t="e">
        <f>VLOOKUP($C3418:$C$4969,$C$27:$D$4969,2,0)</f>
        <v>#N/A</v>
      </c>
      <c r="E3419" s="79"/>
      <c r="F3419" s="70" t="e">
        <f>VLOOKUP($E3419:$E$4969,'PLANO DE APLICAÇÃO'!$A$4:$B$1013,2,0)</f>
        <v>#N/A</v>
      </c>
      <c r="G3419" s="71"/>
      <c r="H3419" s="130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73"/>
      <c r="J3419" s="74"/>
      <c r="K3419" s="78"/>
    </row>
    <row r="3420" spans="1:11" s="131" customFormat="1" ht="41.25" customHeight="1" thickBot="1">
      <c r="A3420" s="68"/>
      <c r="B3420" s="77"/>
      <c r="C3420" s="76"/>
      <c r="D3420" s="69" t="e">
        <f>VLOOKUP($C3419:$C$4969,$C$27:$D$4969,2,0)</f>
        <v>#N/A</v>
      </c>
      <c r="E3420" s="79"/>
      <c r="F3420" s="70" t="e">
        <f>VLOOKUP($E3420:$E$4969,'PLANO DE APLICAÇÃO'!$A$4:$B$1013,2,0)</f>
        <v>#N/A</v>
      </c>
      <c r="G3420" s="71"/>
      <c r="H3420" s="130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73"/>
      <c r="J3420" s="74"/>
      <c r="K3420" s="78"/>
    </row>
    <row r="3421" spans="1:11" s="131" customFormat="1" ht="41.25" customHeight="1" thickBot="1">
      <c r="A3421" s="68"/>
      <c r="B3421" s="77"/>
      <c r="C3421" s="76"/>
      <c r="D3421" s="69" t="e">
        <f>VLOOKUP($C3420:$C$4969,$C$27:$D$4969,2,0)</f>
        <v>#N/A</v>
      </c>
      <c r="E3421" s="79"/>
      <c r="F3421" s="70" t="e">
        <f>VLOOKUP($E3421:$E$4969,'PLANO DE APLICAÇÃO'!$A$4:$B$1013,2,0)</f>
        <v>#N/A</v>
      </c>
      <c r="G3421" s="71"/>
      <c r="H3421" s="130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73"/>
      <c r="J3421" s="74"/>
      <c r="K3421" s="78"/>
    </row>
    <row r="3422" spans="1:11" s="131" customFormat="1" ht="41.25" customHeight="1" thickBot="1">
      <c r="A3422" s="68"/>
      <c r="B3422" s="77"/>
      <c r="C3422" s="76"/>
      <c r="D3422" s="69" t="e">
        <f>VLOOKUP($C3421:$C$4969,$C$27:$D$4969,2,0)</f>
        <v>#N/A</v>
      </c>
      <c r="E3422" s="79"/>
      <c r="F3422" s="70" t="e">
        <f>VLOOKUP($E3422:$E$4969,'PLANO DE APLICAÇÃO'!$A$4:$B$1013,2,0)</f>
        <v>#N/A</v>
      </c>
      <c r="G3422" s="71"/>
      <c r="H3422" s="130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73"/>
      <c r="J3422" s="74"/>
      <c r="K3422" s="78"/>
    </row>
    <row r="3423" spans="1:11" s="131" customFormat="1" ht="41.25" customHeight="1" thickBot="1">
      <c r="A3423" s="68"/>
      <c r="B3423" s="77"/>
      <c r="C3423" s="76"/>
      <c r="D3423" s="69" t="e">
        <f>VLOOKUP($C3422:$C$4969,$C$27:$D$4969,2,0)</f>
        <v>#N/A</v>
      </c>
      <c r="E3423" s="79"/>
      <c r="F3423" s="70" t="e">
        <f>VLOOKUP($E3423:$E$4969,'PLANO DE APLICAÇÃO'!$A$4:$B$1013,2,0)</f>
        <v>#N/A</v>
      </c>
      <c r="G3423" s="71"/>
      <c r="H3423" s="130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73"/>
      <c r="J3423" s="74"/>
      <c r="K3423" s="78"/>
    </row>
    <row r="3424" spans="1:11" s="131" customFormat="1" ht="41.25" customHeight="1" thickBot="1">
      <c r="A3424" s="68"/>
      <c r="B3424" s="77"/>
      <c r="C3424" s="76"/>
      <c r="D3424" s="69" t="e">
        <f>VLOOKUP($C3423:$C$4969,$C$27:$D$4969,2,0)</f>
        <v>#N/A</v>
      </c>
      <c r="E3424" s="79"/>
      <c r="F3424" s="70" t="e">
        <f>VLOOKUP($E3424:$E$4969,'PLANO DE APLICAÇÃO'!$A$4:$B$1013,2,0)</f>
        <v>#N/A</v>
      </c>
      <c r="G3424" s="71"/>
      <c r="H3424" s="130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73"/>
      <c r="J3424" s="74"/>
      <c r="K3424" s="78"/>
    </row>
    <row r="3425" spans="1:11" s="131" customFormat="1" ht="41.25" customHeight="1" thickBot="1">
      <c r="A3425" s="68"/>
      <c r="B3425" s="77"/>
      <c r="C3425" s="76"/>
      <c r="D3425" s="69" t="e">
        <f>VLOOKUP($C3424:$C$4969,$C$27:$D$4969,2,0)</f>
        <v>#N/A</v>
      </c>
      <c r="E3425" s="79"/>
      <c r="F3425" s="70" t="e">
        <f>VLOOKUP($E3425:$E$4969,'PLANO DE APLICAÇÃO'!$A$4:$B$1013,2,0)</f>
        <v>#N/A</v>
      </c>
      <c r="G3425" s="71"/>
      <c r="H3425" s="130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73"/>
      <c r="J3425" s="74"/>
      <c r="K3425" s="78"/>
    </row>
    <row r="3426" spans="1:11" s="131" customFormat="1" ht="41.25" customHeight="1" thickBot="1">
      <c r="A3426" s="68"/>
      <c r="B3426" s="77"/>
      <c r="C3426" s="76"/>
      <c r="D3426" s="69" t="e">
        <f>VLOOKUP($C3425:$C$4969,$C$27:$D$4969,2,0)</f>
        <v>#N/A</v>
      </c>
      <c r="E3426" s="79"/>
      <c r="F3426" s="70" t="e">
        <f>VLOOKUP($E3426:$E$4969,'PLANO DE APLICAÇÃO'!$A$4:$B$1013,2,0)</f>
        <v>#N/A</v>
      </c>
      <c r="G3426" s="71"/>
      <c r="H3426" s="130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73"/>
      <c r="J3426" s="74"/>
      <c r="K3426" s="78"/>
    </row>
    <row r="3427" spans="1:11" s="131" customFormat="1" ht="41.25" customHeight="1" thickBot="1">
      <c r="A3427" s="68"/>
      <c r="B3427" s="77"/>
      <c r="C3427" s="76"/>
      <c r="D3427" s="69" t="e">
        <f>VLOOKUP($C3426:$C$4969,$C$27:$D$4969,2,0)</f>
        <v>#N/A</v>
      </c>
      <c r="E3427" s="79"/>
      <c r="F3427" s="70" t="e">
        <f>VLOOKUP($E3427:$E$4969,'PLANO DE APLICAÇÃO'!$A$4:$B$1013,2,0)</f>
        <v>#N/A</v>
      </c>
      <c r="G3427" s="71"/>
      <c r="H3427" s="130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73"/>
      <c r="J3427" s="74"/>
      <c r="K3427" s="78"/>
    </row>
    <row r="3428" spans="1:11" s="131" customFormat="1" ht="41.25" customHeight="1" thickBot="1">
      <c r="A3428" s="68"/>
      <c r="B3428" s="77"/>
      <c r="C3428" s="76"/>
      <c r="D3428" s="69" t="e">
        <f>VLOOKUP($C3427:$C$4969,$C$27:$D$4969,2,0)</f>
        <v>#N/A</v>
      </c>
      <c r="E3428" s="79"/>
      <c r="F3428" s="70" t="e">
        <f>VLOOKUP($E3428:$E$4969,'PLANO DE APLICAÇÃO'!$A$4:$B$1013,2,0)</f>
        <v>#N/A</v>
      </c>
      <c r="G3428" s="71"/>
      <c r="H3428" s="130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73"/>
      <c r="J3428" s="74"/>
      <c r="K3428" s="78"/>
    </row>
    <row r="3429" spans="1:11" s="131" customFormat="1" ht="41.25" customHeight="1" thickBot="1">
      <c r="A3429" s="68"/>
      <c r="B3429" s="77"/>
      <c r="C3429" s="76"/>
      <c r="D3429" s="69" t="e">
        <f>VLOOKUP($C3428:$C$4969,$C$27:$D$4969,2,0)</f>
        <v>#N/A</v>
      </c>
      <c r="E3429" s="79"/>
      <c r="F3429" s="70" t="e">
        <f>VLOOKUP($E3429:$E$4969,'PLANO DE APLICAÇÃO'!$A$4:$B$1013,2,0)</f>
        <v>#N/A</v>
      </c>
      <c r="G3429" s="71"/>
      <c r="H3429" s="130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73"/>
      <c r="J3429" s="74"/>
      <c r="K3429" s="78"/>
    </row>
    <row r="3430" spans="1:11" s="131" customFormat="1" ht="41.25" customHeight="1" thickBot="1">
      <c r="A3430" s="68"/>
      <c r="B3430" s="77"/>
      <c r="C3430" s="76"/>
      <c r="D3430" s="69" t="e">
        <f>VLOOKUP($C3429:$C$4969,$C$27:$D$4969,2,0)</f>
        <v>#N/A</v>
      </c>
      <c r="E3430" s="79"/>
      <c r="F3430" s="70" t="e">
        <f>VLOOKUP($E3430:$E$4969,'PLANO DE APLICAÇÃO'!$A$4:$B$1013,2,0)</f>
        <v>#N/A</v>
      </c>
      <c r="G3430" s="71"/>
      <c r="H3430" s="130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73"/>
      <c r="J3430" s="74"/>
      <c r="K3430" s="78"/>
    </row>
    <row r="3431" spans="1:11" s="131" customFormat="1" ht="41.25" customHeight="1" thickBot="1">
      <c r="A3431" s="68"/>
      <c r="B3431" s="77"/>
      <c r="C3431" s="76"/>
      <c r="D3431" s="69" t="e">
        <f>VLOOKUP($C3430:$C$4969,$C$27:$D$4969,2,0)</f>
        <v>#N/A</v>
      </c>
      <c r="E3431" s="79"/>
      <c r="F3431" s="70" t="e">
        <f>VLOOKUP($E3431:$E$4969,'PLANO DE APLICAÇÃO'!$A$4:$B$1013,2,0)</f>
        <v>#N/A</v>
      </c>
      <c r="G3431" s="71"/>
      <c r="H3431" s="130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73"/>
      <c r="J3431" s="74"/>
      <c r="K3431" s="78"/>
    </row>
    <row r="3432" spans="1:11" s="131" customFormat="1" ht="41.25" customHeight="1" thickBot="1">
      <c r="A3432" s="68"/>
      <c r="B3432" s="77"/>
      <c r="C3432" s="76"/>
      <c r="D3432" s="69" t="e">
        <f>VLOOKUP($C3431:$C$4969,$C$27:$D$4969,2,0)</f>
        <v>#N/A</v>
      </c>
      <c r="E3432" s="79"/>
      <c r="F3432" s="70" t="e">
        <f>VLOOKUP($E3432:$E$4969,'PLANO DE APLICAÇÃO'!$A$4:$B$1013,2,0)</f>
        <v>#N/A</v>
      </c>
      <c r="G3432" s="71"/>
      <c r="H3432" s="130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73"/>
      <c r="J3432" s="74"/>
      <c r="K3432" s="78"/>
    </row>
    <row r="3433" spans="1:11" s="131" customFormat="1" ht="41.25" customHeight="1" thickBot="1">
      <c r="A3433" s="68"/>
      <c r="B3433" s="77"/>
      <c r="C3433" s="76"/>
      <c r="D3433" s="69" t="e">
        <f>VLOOKUP($C3432:$C$4969,$C$27:$D$4969,2,0)</f>
        <v>#N/A</v>
      </c>
      <c r="E3433" s="79"/>
      <c r="F3433" s="70" t="e">
        <f>VLOOKUP($E3433:$E$4969,'PLANO DE APLICAÇÃO'!$A$4:$B$1013,2,0)</f>
        <v>#N/A</v>
      </c>
      <c r="G3433" s="71"/>
      <c r="H3433" s="130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73"/>
      <c r="J3433" s="74"/>
      <c r="K3433" s="78"/>
    </row>
    <row r="3434" spans="1:11" s="131" customFormat="1" ht="41.25" customHeight="1" thickBot="1">
      <c r="A3434" s="68"/>
      <c r="B3434" s="77"/>
      <c r="C3434" s="76"/>
      <c r="D3434" s="69" t="e">
        <f>VLOOKUP($C3433:$C$4969,$C$27:$D$4969,2,0)</f>
        <v>#N/A</v>
      </c>
      <c r="E3434" s="79"/>
      <c r="F3434" s="70" t="e">
        <f>VLOOKUP($E3434:$E$4969,'PLANO DE APLICAÇÃO'!$A$4:$B$1013,2,0)</f>
        <v>#N/A</v>
      </c>
      <c r="G3434" s="71"/>
      <c r="H3434" s="130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73"/>
      <c r="J3434" s="74"/>
      <c r="K3434" s="78"/>
    </row>
    <row r="3435" spans="1:11" s="131" customFormat="1" ht="41.25" customHeight="1" thickBot="1">
      <c r="A3435" s="68"/>
      <c r="B3435" s="77"/>
      <c r="C3435" s="76"/>
      <c r="D3435" s="69" t="e">
        <f>VLOOKUP($C3434:$C$4969,$C$27:$D$4969,2,0)</f>
        <v>#N/A</v>
      </c>
      <c r="E3435" s="79"/>
      <c r="F3435" s="70" t="e">
        <f>VLOOKUP($E3435:$E$4969,'PLANO DE APLICAÇÃO'!$A$4:$B$1013,2,0)</f>
        <v>#N/A</v>
      </c>
      <c r="G3435" s="71"/>
      <c r="H3435" s="130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73"/>
      <c r="J3435" s="74"/>
      <c r="K3435" s="78"/>
    </row>
    <row r="3436" spans="1:11" s="131" customFormat="1" ht="41.25" customHeight="1" thickBot="1">
      <c r="A3436" s="68"/>
      <c r="B3436" s="77"/>
      <c r="C3436" s="76"/>
      <c r="D3436" s="69" t="e">
        <f>VLOOKUP($C3435:$C$4969,$C$27:$D$4969,2,0)</f>
        <v>#N/A</v>
      </c>
      <c r="E3436" s="79"/>
      <c r="F3436" s="70" t="e">
        <f>VLOOKUP($E3436:$E$4969,'PLANO DE APLICAÇÃO'!$A$4:$B$1013,2,0)</f>
        <v>#N/A</v>
      </c>
      <c r="G3436" s="71"/>
      <c r="H3436" s="130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73"/>
      <c r="J3436" s="74"/>
      <c r="K3436" s="78"/>
    </row>
    <row r="3437" spans="1:11" s="131" customFormat="1" ht="41.25" customHeight="1" thickBot="1">
      <c r="A3437" s="68"/>
      <c r="B3437" s="77"/>
      <c r="C3437" s="76"/>
      <c r="D3437" s="69" t="e">
        <f>VLOOKUP($C3436:$C$4969,$C$27:$D$4969,2,0)</f>
        <v>#N/A</v>
      </c>
      <c r="E3437" s="79"/>
      <c r="F3437" s="70" t="e">
        <f>VLOOKUP($E3437:$E$4969,'PLANO DE APLICAÇÃO'!$A$4:$B$1013,2,0)</f>
        <v>#N/A</v>
      </c>
      <c r="G3437" s="71"/>
      <c r="H3437" s="130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73"/>
      <c r="J3437" s="74"/>
      <c r="K3437" s="78"/>
    </row>
    <row r="3438" spans="1:11" s="131" customFormat="1" ht="41.25" customHeight="1" thickBot="1">
      <c r="A3438" s="68"/>
      <c r="B3438" s="77"/>
      <c r="C3438" s="76"/>
      <c r="D3438" s="69" t="e">
        <f>VLOOKUP($C3437:$C$4969,$C$27:$D$4969,2,0)</f>
        <v>#N/A</v>
      </c>
      <c r="E3438" s="79"/>
      <c r="F3438" s="70" t="e">
        <f>VLOOKUP($E3438:$E$4969,'PLANO DE APLICAÇÃO'!$A$4:$B$1013,2,0)</f>
        <v>#N/A</v>
      </c>
      <c r="G3438" s="71"/>
      <c r="H3438" s="130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73"/>
      <c r="J3438" s="74"/>
      <c r="K3438" s="78"/>
    </row>
    <row r="3439" spans="1:11" s="131" customFormat="1" ht="41.25" customHeight="1" thickBot="1">
      <c r="A3439" s="68"/>
      <c r="B3439" s="77"/>
      <c r="C3439" s="76"/>
      <c r="D3439" s="69" t="e">
        <f>VLOOKUP($C3438:$C$4969,$C$27:$D$4969,2,0)</f>
        <v>#N/A</v>
      </c>
      <c r="E3439" s="79"/>
      <c r="F3439" s="70" t="e">
        <f>VLOOKUP($E3439:$E$4969,'PLANO DE APLICAÇÃO'!$A$4:$B$1013,2,0)</f>
        <v>#N/A</v>
      </c>
      <c r="G3439" s="71"/>
      <c r="H3439" s="130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73"/>
      <c r="J3439" s="74"/>
      <c r="K3439" s="78"/>
    </row>
    <row r="3440" spans="1:11" s="131" customFormat="1" ht="41.25" customHeight="1" thickBot="1">
      <c r="A3440" s="68"/>
      <c r="B3440" s="77"/>
      <c r="C3440" s="76"/>
      <c r="D3440" s="69" t="e">
        <f>VLOOKUP($C3439:$C$4969,$C$27:$D$4969,2,0)</f>
        <v>#N/A</v>
      </c>
      <c r="E3440" s="79"/>
      <c r="F3440" s="70" t="e">
        <f>VLOOKUP($E3440:$E$4969,'PLANO DE APLICAÇÃO'!$A$4:$B$1013,2,0)</f>
        <v>#N/A</v>
      </c>
      <c r="G3440" s="71"/>
      <c r="H3440" s="130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73"/>
      <c r="J3440" s="74"/>
      <c r="K3440" s="78"/>
    </row>
    <row r="3441" spans="1:11" s="131" customFormat="1" ht="41.25" customHeight="1" thickBot="1">
      <c r="A3441" s="68"/>
      <c r="B3441" s="77"/>
      <c r="C3441" s="76"/>
      <c r="D3441" s="69" t="e">
        <f>VLOOKUP($C3440:$C$4969,$C$27:$D$4969,2,0)</f>
        <v>#N/A</v>
      </c>
      <c r="E3441" s="79"/>
      <c r="F3441" s="70" t="e">
        <f>VLOOKUP($E3441:$E$4969,'PLANO DE APLICAÇÃO'!$A$4:$B$1013,2,0)</f>
        <v>#N/A</v>
      </c>
      <c r="G3441" s="71"/>
      <c r="H3441" s="130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73"/>
      <c r="J3441" s="74"/>
      <c r="K3441" s="78"/>
    </row>
    <row r="3442" spans="1:11" s="131" customFormat="1" ht="41.25" customHeight="1" thickBot="1">
      <c r="A3442" s="68"/>
      <c r="B3442" s="77"/>
      <c r="C3442" s="76"/>
      <c r="D3442" s="69" t="e">
        <f>VLOOKUP($C3441:$C$4969,$C$27:$D$4969,2,0)</f>
        <v>#N/A</v>
      </c>
      <c r="E3442" s="79"/>
      <c r="F3442" s="70" t="e">
        <f>VLOOKUP($E3442:$E$4969,'PLANO DE APLICAÇÃO'!$A$4:$B$1013,2,0)</f>
        <v>#N/A</v>
      </c>
      <c r="G3442" s="71"/>
      <c r="H3442" s="130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73"/>
      <c r="J3442" s="74"/>
      <c r="K3442" s="78"/>
    </row>
    <row r="3443" spans="1:11" s="131" customFormat="1" ht="41.25" customHeight="1" thickBot="1">
      <c r="A3443" s="68"/>
      <c r="B3443" s="77"/>
      <c r="C3443" s="76"/>
      <c r="D3443" s="69" t="e">
        <f>VLOOKUP($C3442:$C$4969,$C$27:$D$4969,2,0)</f>
        <v>#N/A</v>
      </c>
      <c r="E3443" s="79"/>
      <c r="F3443" s="70" t="e">
        <f>VLOOKUP($E3443:$E$4969,'PLANO DE APLICAÇÃO'!$A$4:$B$1013,2,0)</f>
        <v>#N/A</v>
      </c>
      <c r="G3443" s="71"/>
      <c r="H3443" s="130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73"/>
      <c r="J3443" s="74"/>
      <c r="K3443" s="78"/>
    </row>
    <row r="3444" spans="1:11" s="131" customFormat="1" ht="41.25" customHeight="1" thickBot="1">
      <c r="A3444" s="68"/>
      <c r="B3444" s="77"/>
      <c r="C3444" s="76"/>
      <c r="D3444" s="69" t="e">
        <f>VLOOKUP($C3443:$C$4969,$C$27:$D$4969,2,0)</f>
        <v>#N/A</v>
      </c>
      <c r="E3444" s="79"/>
      <c r="F3444" s="70" t="e">
        <f>VLOOKUP($E3444:$E$4969,'PLANO DE APLICAÇÃO'!$A$4:$B$1013,2,0)</f>
        <v>#N/A</v>
      </c>
      <c r="G3444" s="71"/>
      <c r="H3444" s="130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73"/>
      <c r="J3444" s="74"/>
      <c r="K3444" s="78"/>
    </row>
    <row r="3445" spans="1:11" s="131" customFormat="1" ht="41.25" customHeight="1" thickBot="1">
      <c r="A3445" s="68"/>
      <c r="B3445" s="77"/>
      <c r="C3445" s="76"/>
      <c r="D3445" s="69" t="e">
        <f>VLOOKUP($C3444:$C$4969,$C$27:$D$4969,2,0)</f>
        <v>#N/A</v>
      </c>
      <c r="E3445" s="79"/>
      <c r="F3445" s="70" t="e">
        <f>VLOOKUP($E3445:$E$4969,'PLANO DE APLICAÇÃO'!$A$4:$B$1013,2,0)</f>
        <v>#N/A</v>
      </c>
      <c r="G3445" s="71"/>
      <c r="H3445" s="130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73"/>
      <c r="J3445" s="74"/>
      <c r="K3445" s="78"/>
    </row>
    <row r="3446" spans="1:11" s="131" customFormat="1" ht="41.25" customHeight="1" thickBot="1">
      <c r="A3446" s="68"/>
      <c r="B3446" s="77"/>
      <c r="C3446" s="76"/>
      <c r="D3446" s="69" t="e">
        <f>VLOOKUP($C3445:$C$4969,$C$27:$D$4969,2,0)</f>
        <v>#N/A</v>
      </c>
      <c r="E3446" s="79"/>
      <c r="F3446" s="70" t="e">
        <f>VLOOKUP($E3446:$E$4969,'PLANO DE APLICAÇÃO'!$A$4:$B$1013,2,0)</f>
        <v>#N/A</v>
      </c>
      <c r="G3446" s="71"/>
      <c r="H3446" s="130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73"/>
      <c r="J3446" s="74"/>
      <c r="K3446" s="78"/>
    </row>
    <row r="3447" spans="1:11" s="131" customFormat="1" ht="41.25" customHeight="1" thickBot="1">
      <c r="A3447" s="68"/>
      <c r="B3447" s="77"/>
      <c r="C3447" s="76"/>
      <c r="D3447" s="69" t="e">
        <f>VLOOKUP($C3446:$C$4969,$C$27:$D$4969,2,0)</f>
        <v>#N/A</v>
      </c>
      <c r="E3447" s="79"/>
      <c r="F3447" s="70" t="e">
        <f>VLOOKUP($E3447:$E$4969,'PLANO DE APLICAÇÃO'!$A$4:$B$1013,2,0)</f>
        <v>#N/A</v>
      </c>
      <c r="G3447" s="71"/>
      <c r="H3447" s="130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73"/>
      <c r="J3447" s="74"/>
      <c r="K3447" s="78"/>
    </row>
    <row r="3448" spans="1:11" s="131" customFormat="1" ht="41.25" customHeight="1" thickBot="1">
      <c r="A3448" s="68"/>
      <c r="B3448" s="77"/>
      <c r="C3448" s="76"/>
      <c r="D3448" s="69" t="e">
        <f>VLOOKUP($C3447:$C$4969,$C$27:$D$4969,2,0)</f>
        <v>#N/A</v>
      </c>
      <c r="E3448" s="79"/>
      <c r="F3448" s="70" t="e">
        <f>VLOOKUP($E3448:$E$4969,'PLANO DE APLICAÇÃO'!$A$4:$B$1013,2,0)</f>
        <v>#N/A</v>
      </c>
      <c r="G3448" s="71"/>
      <c r="H3448" s="130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73"/>
      <c r="J3448" s="74"/>
      <c r="K3448" s="78"/>
    </row>
    <row r="3449" spans="1:11" s="131" customFormat="1" ht="41.25" customHeight="1" thickBot="1">
      <c r="A3449" s="68"/>
      <c r="B3449" s="77"/>
      <c r="C3449" s="76"/>
      <c r="D3449" s="69" t="e">
        <f>VLOOKUP($C3448:$C$4969,$C$27:$D$4969,2,0)</f>
        <v>#N/A</v>
      </c>
      <c r="E3449" s="79"/>
      <c r="F3449" s="70" t="e">
        <f>VLOOKUP($E3449:$E$4969,'PLANO DE APLICAÇÃO'!$A$4:$B$1013,2,0)</f>
        <v>#N/A</v>
      </c>
      <c r="G3449" s="71"/>
      <c r="H3449" s="130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73"/>
      <c r="J3449" s="74"/>
      <c r="K3449" s="78"/>
    </row>
    <row r="3450" spans="1:11" s="131" customFormat="1" ht="41.25" customHeight="1" thickBot="1">
      <c r="A3450" s="68"/>
      <c r="B3450" s="77"/>
      <c r="C3450" s="76"/>
      <c r="D3450" s="69" t="e">
        <f>VLOOKUP($C3449:$C$4969,$C$27:$D$4969,2,0)</f>
        <v>#N/A</v>
      </c>
      <c r="E3450" s="79"/>
      <c r="F3450" s="70" t="e">
        <f>VLOOKUP($E3450:$E$4969,'PLANO DE APLICAÇÃO'!$A$4:$B$1013,2,0)</f>
        <v>#N/A</v>
      </c>
      <c r="G3450" s="71"/>
      <c r="H3450" s="130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73"/>
      <c r="J3450" s="74"/>
      <c r="K3450" s="78"/>
    </row>
    <row r="3451" spans="1:11" s="131" customFormat="1" ht="41.25" customHeight="1" thickBot="1">
      <c r="A3451" s="68"/>
      <c r="B3451" s="77"/>
      <c r="C3451" s="76"/>
      <c r="D3451" s="69" t="e">
        <f>VLOOKUP($C3450:$C$4969,$C$27:$D$4969,2,0)</f>
        <v>#N/A</v>
      </c>
      <c r="E3451" s="79"/>
      <c r="F3451" s="70" t="e">
        <f>VLOOKUP($E3451:$E$4969,'PLANO DE APLICAÇÃO'!$A$4:$B$1013,2,0)</f>
        <v>#N/A</v>
      </c>
      <c r="G3451" s="71"/>
      <c r="H3451" s="130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73"/>
      <c r="J3451" s="74"/>
      <c r="K3451" s="78"/>
    </row>
    <row r="3452" spans="1:11" s="131" customFormat="1" ht="41.25" customHeight="1" thickBot="1">
      <c r="A3452" s="68"/>
      <c r="B3452" s="77"/>
      <c r="C3452" s="76"/>
      <c r="D3452" s="69" t="e">
        <f>VLOOKUP($C3451:$C$4969,$C$27:$D$4969,2,0)</f>
        <v>#N/A</v>
      </c>
      <c r="E3452" s="79"/>
      <c r="F3452" s="70" t="e">
        <f>VLOOKUP($E3452:$E$4969,'PLANO DE APLICAÇÃO'!$A$4:$B$1013,2,0)</f>
        <v>#N/A</v>
      </c>
      <c r="G3452" s="71"/>
      <c r="H3452" s="130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73"/>
      <c r="J3452" s="74"/>
      <c r="K3452" s="78"/>
    </row>
    <row r="3453" spans="1:11" s="131" customFormat="1" ht="41.25" customHeight="1" thickBot="1">
      <c r="A3453" s="68"/>
      <c r="B3453" s="77"/>
      <c r="C3453" s="76"/>
      <c r="D3453" s="69" t="e">
        <f>VLOOKUP($C3452:$C$4969,$C$27:$D$4969,2,0)</f>
        <v>#N/A</v>
      </c>
      <c r="E3453" s="79"/>
      <c r="F3453" s="70" t="e">
        <f>VLOOKUP($E3453:$E$4969,'PLANO DE APLICAÇÃO'!$A$4:$B$1013,2,0)</f>
        <v>#N/A</v>
      </c>
      <c r="G3453" s="71"/>
      <c r="H3453" s="130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73"/>
      <c r="J3453" s="74"/>
      <c r="K3453" s="78"/>
    </row>
    <row r="3454" spans="1:11" s="131" customFormat="1" ht="41.25" customHeight="1" thickBot="1">
      <c r="A3454" s="68"/>
      <c r="B3454" s="77"/>
      <c r="C3454" s="76"/>
      <c r="D3454" s="69" t="e">
        <f>VLOOKUP($C3453:$C$4969,$C$27:$D$4969,2,0)</f>
        <v>#N/A</v>
      </c>
      <c r="E3454" s="79"/>
      <c r="F3454" s="70" t="e">
        <f>VLOOKUP($E3454:$E$4969,'PLANO DE APLICAÇÃO'!$A$4:$B$1013,2,0)</f>
        <v>#N/A</v>
      </c>
      <c r="G3454" s="71"/>
      <c r="H3454" s="130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73"/>
      <c r="J3454" s="74"/>
      <c r="K3454" s="78"/>
    </row>
    <row r="3455" spans="1:11" s="131" customFormat="1" ht="41.25" customHeight="1" thickBot="1">
      <c r="A3455" s="68"/>
      <c r="B3455" s="77"/>
      <c r="C3455" s="76"/>
      <c r="D3455" s="69" t="e">
        <f>VLOOKUP($C3454:$C$4969,$C$27:$D$4969,2,0)</f>
        <v>#N/A</v>
      </c>
      <c r="E3455" s="79"/>
      <c r="F3455" s="70" t="e">
        <f>VLOOKUP($E3455:$E$4969,'PLANO DE APLICAÇÃO'!$A$4:$B$1013,2,0)</f>
        <v>#N/A</v>
      </c>
      <c r="G3455" s="71"/>
      <c r="H3455" s="130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73"/>
      <c r="J3455" s="74"/>
      <c r="K3455" s="78"/>
    </row>
    <row r="3456" spans="1:11" s="131" customFormat="1" ht="41.25" customHeight="1" thickBot="1">
      <c r="A3456" s="68"/>
      <c r="B3456" s="77"/>
      <c r="C3456" s="76"/>
      <c r="D3456" s="69" t="e">
        <f>VLOOKUP($C3455:$C$4969,$C$27:$D$4969,2,0)</f>
        <v>#N/A</v>
      </c>
      <c r="E3456" s="79"/>
      <c r="F3456" s="70" t="e">
        <f>VLOOKUP($E3456:$E$4969,'PLANO DE APLICAÇÃO'!$A$4:$B$1013,2,0)</f>
        <v>#N/A</v>
      </c>
      <c r="G3456" s="71"/>
      <c r="H3456" s="130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73"/>
      <c r="J3456" s="74"/>
      <c r="K3456" s="78"/>
    </row>
    <row r="3457" spans="1:11" s="131" customFormat="1" ht="41.25" customHeight="1" thickBot="1">
      <c r="A3457" s="68"/>
      <c r="B3457" s="77"/>
      <c r="C3457" s="76"/>
      <c r="D3457" s="69" t="e">
        <f>VLOOKUP($C3456:$C$4969,$C$27:$D$4969,2,0)</f>
        <v>#N/A</v>
      </c>
      <c r="E3457" s="79"/>
      <c r="F3457" s="70" t="e">
        <f>VLOOKUP($E3457:$E$4969,'PLANO DE APLICAÇÃO'!$A$4:$B$1013,2,0)</f>
        <v>#N/A</v>
      </c>
      <c r="G3457" s="71"/>
      <c r="H3457" s="130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73"/>
      <c r="J3457" s="74"/>
      <c r="K3457" s="78"/>
    </row>
    <row r="3458" spans="1:11" s="131" customFormat="1" ht="41.25" customHeight="1" thickBot="1">
      <c r="A3458" s="68"/>
      <c r="B3458" s="77"/>
      <c r="C3458" s="76"/>
      <c r="D3458" s="69" t="e">
        <f>VLOOKUP($C3457:$C$4969,$C$27:$D$4969,2,0)</f>
        <v>#N/A</v>
      </c>
      <c r="E3458" s="79"/>
      <c r="F3458" s="70" t="e">
        <f>VLOOKUP($E3458:$E$4969,'PLANO DE APLICAÇÃO'!$A$4:$B$1013,2,0)</f>
        <v>#N/A</v>
      </c>
      <c r="G3458" s="71"/>
      <c r="H3458" s="130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73"/>
      <c r="J3458" s="74"/>
      <c r="K3458" s="78"/>
    </row>
    <row r="3459" spans="1:11" s="131" customFormat="1" ht="41.25" customHeight="1" thickBot="1">
      <c r="A3459" s="68"/>
      <c r="B3459" s="77"/>
      <c r="C3459" s="76"/>
      <c r="D3459" s="69" t="e">
        <f>VLOOKUP($C3458:$C$4969,$C$27:$D$4969,2,0)</f>
        <v>#N/A</v>
      </c>
      <c r="E3459" s="79"/>
      <c r="F3459" s="70" t="e">
        <f>VLOOKUP($E3459:$E$4969,'PLANO DE APLICAÇÃO'!$A$4:$B$1013,2,0)</f>
        <v>#N/A</v>
      </c>
      <c r="G3459" s="71"/>
      <c r="H3459" s="130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73"/>
      <c r="J3459" s="74"/>
      <c r="K3459" s="78"/>
    </row>
    <row r="3460" spans="1:11" s="131" customFormat="1" ht="41.25" customHeight="1" thickBot="1">
      <c r="A3460" s="68"/>
      <c r="B3460" s="77"/>
      <c r="C3460" s="76"/>
      <c r="D3460" s="69" t="e">
        <f>VLOOKUP($C3459:$C$4969,$C$27:$D$4969,2,0)</f>
        <v>#N/A</v>
      </c>
      <c r="E3460" s="79"/>
      <c r="F3460" s="70" t="e">
        <f>VLOOKUP($E3460:$E$4969,'PLANO DE APLICAÇÃO'!$A$4:$B$1013,2,0)</f>
        <v>#N/A</v>
      </c>
      <c r="G3460" s="71"/>
      <c r="H3460" s="130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73"/>
      <c r="J3460" s="74"/>
      <c r="K3460" s="78"/>
    </row>
    <row r="3461" spans="1:11" s="131" customFormat="1" ht="41.25" customHeight="1" thickBot="1">
      <c r="A3461" s="68"/>
      <c r="B3461" s="77"/>
      <c r="C3461" s="76"/>
      <c r="D3461" s="69" t="e">
        <f>VLOOKUP($C3460:$C$4969,$C$27:$D$4969,2,0)</f>
        <v>#N/A</v>
      </c>
      <c r="E3461" s="79"/>
      <c r="F3461" s="70" t="e">
        <f>VLOOKUP($E3461:$E$4969,'PLANO DE APLICAÇÃO'!$A$4:$B$1013,2,0)</f>
        <v>#N/A</v>
      </c>
      <c r="G3461" s="71"/>
      <c r="H3461" s="130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73"/>
      <c r="J3461" s="74"/>
      <c r="K3461" s="78"/>
    </row>
    <row r="3462" spans="1:11" s="131" customFormat="1" ht="41.25" customHeight="1" thickBot="1">
      <c r="A3462" s="68"/>
      <c r="B3462" s="77"/>
      <c r="C3462" s="76"/>
      <c r="D3462" s="69" t="e">
        <f>VLOOKUP($C3461:$C$4969,$C$27:$D$4969,2,0)</f>
        <v>#N/A</v>
      </c>
      <c r="E3462" s="79"/>
      <c r="F3462" s="70" t="e">
        <f>VLOOKUP($E3462:$E$4969,'PLANO DE APLICAÇÃO'!$A$4:$B$1013,2,0)</f>
        <v>#N/A</v>
      </c>
      <c r="G3462" s="71"/>
      <c r="H3462" s="130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73"/>
      <c r="J3462" s="74"/>
      <c r="K3462" s="78"/>
    </row>
    <row r="3463" spans="1:11" s="131" customFormat="1" ht="41.25" customHeight="1" thickBot="1">
      <c r="A3463" s="68"/>
      <c r="B3463" s="77"/>
      <c r="C3463" s="76"/>
      <c r="D3463" s="69" t="e">
        <f>VLOOKUP($C3462:$C$4969,$C$27:$D$4969,2,0)</f>
        <v>#N/A</v>
      </c>
      <c r="E3463" s="79"/>
      <c r="F3463" s="70" t="e">
        <f>VLOOKUP($E3463:$E$4969,'PLANO DE APLICAÇÃO'!$A$4:$B$1013,2,0)</f>
        <v>#N/A</v>
      </c>
      <c r="G3463" s="71"/>
      <c r="H3463" s="130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73"/>
      <c r="J3463" s="74"/>
      <c r="K3463" s="78"/>
    </row>
    <row r="3464" spans="1:11" s="131" customFormat="1" ht="41.25" customHeight="1" thickBot="1">
      <c r="A3464" s="68"/>
      <c r="B3464" s="77"/>
      <c r="C3464" s="76"/>
      <c r="D3464" s="69" t="e">
        <f>VLOOKUP($C3463:$C$4969,$C$27:$D$4969,2,0)</f>
        <v>#N/A</v>
      </c>
      <c r="E3464" s="79"/>
      <c r="F3464" s="70" t="e">
        <f>VLOOKUP($E3464:$E$4969,'PLANO DE APLICAÇÃO'!$A$4:$B$1013,2,0)</f>
        <v>#N/A</v>
      </c>
      <c r="G3464" s="71"/>
      <c r="H3464" s="130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73"/>
      <c r="J3464" s="74"/>
      <c r="K3464" s="78"/>
    </row>
    <row r="3465" spans="1:11" s="131" customFormat="1" ht="41.25" customHeight="1" thickBot="1">
      <c r="A3465" s="68"/>
      <c r="B3465" s="77"/>
      <c r="C3465" s="76"/>
      <c r="D3465" s="69" t="e">
        <f>VLOOKUP($C3464:$C$4969,$C$27:$D$4969,2,0)</f>
        <v>#N/A</v>
      </c>
      <c r="E3465" s="79"/>
      <c r="F3465" s="70" t="e">
        <f>VLOOKUP($E3465:$E$4969,'PLANO DE APLICAÇÃO'!$A$4:$B$1013,2,0)</f>
        <v>#N/A</v>
      </c>
      <c r="G3465" s="71"/>
      <c r="H3465" s="130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73"/>
      <c r="J3465" s="74"/>
      <c r="K3465" s="78"/>
    </row>
    <row r="3466" spans="1:11" s="131" customFormat="1" ht="41.25" customHeight="1" thickBot="1">
      <c r="A3466" s="68"/>
      <c r="B3466" s="77"/>
      <c r="C3466" s="76"/>
      <c r="D3466" s="69" t="e">
        <f>VLOOKUP($C3465:$C$4969,$C$27:$D$4969,2,0)</f>
        <v>#N/A</v>
      </c>
      <c r="E3466" s="79"/>
      <c r="F3466" s="70" t="e">
        <f>VLOOKUP($E3466:$E$4969,'PLANO DE APLICAÇÃO'!$A$4:$B$1013,2,0)</f>
        <v>#N/A</v>
      </c>
      <c r="G3466" s="71"/>
      <c r="H3466" s="130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73"/>
      <c r="J3466" s="74"/>
      <c r="K3466" s="78"/>
    </row>
    <row r="3467" spans="1:11" s="131" customFormat="1" ht="41.25" customHeight="1" thickBot="1">
      <c r="A3467" s="68"/>
      <c r="B3467" s="77"/>
      <c r="C3467" s="76"/>
      <c r="D3467" s="69" t="e">
        <f>VLOOKUP($C3466:$C$4969,$C$27:$D$4969,2,0)</f>
        <v>#N/A</v>
      </c>
      <c r="E3467" s="79"/>
      <c r="F3467" s="70" t="e">
        <f>VLOOKUP($E3467:$E$4969,'PLANO DE APLICAÇÃO'!$A$4:$B$1013,2,0)</f>
        <v>#N/A</v>
      </c>
      <c r="G3467" s="71"/>
      <c r="H3467" s="130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73"/>
      <c r="J3467" s="74"/>
      <c r="K3467" s="78"/>
    </row>
    <row r="3468" spans="1:11" s="131" customFormat="1" ht="41.25" customHeight="1" thickBot="1">
      <c r="A3468" s="68"/>
      <c r="B3468" s="77"/>
      <c r="C3468" s="76"/>
      <c r="D3468" s="69" t="e">
        <f>VLOOKUP($C3467:$C$4969,$C$27:$D$4969,2,0)</f>
        <v>#N/A</v>
      </c>
      <c r="E3468" s="79"/>
      <c r="F3468" s="70" t="e">
        <f>VLOOKUP($E3468:$E$4969,'PLANO DE APLICAÇÃO'!$A$4:$B$1013,2,0)</f>
        <v>#N/A</v>
      </c>
      <c r="G3468" s="71"/>
      <c r="H3468" s="130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73"/>
      <c r="J3468" s="74"/>
      <c r="K3468" s="78"/>
    </row>
    <row r="3469" spans="1:11" s="131" customFormat="1" ht="41.25" customHeight="1" thickBot="1">
      <c r="A3469" s="68"/>
      <c r="B3469" s="77"/>
      <c r="C3469" s="76"/>
      <c r="D3469" s="69" t="e">
        <f>VLOOKUP($C3468:$C$4969,$C$27:$D$4969,2,0)</f>
        <v>#N/A</v>
      </c>
      <c r="E3469" s="79"/>
      <c r="F3469" s="70" t="e">
        <f>VLOOKUP($E3469:$E$4969,'PLANO DE APLICAÇÃO'!$A$4:$B$1013,2,0)</f>
        <v>#N/A</v>
      </c>
      <c r="G3469" s="71"/>
      <c r="H3469" s="130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73"/>
      <c r="J3469" s="74"/>
      <c r="K3469" s="78"/>
    </row>
    <row r="3470" spans="1:11" s="131" customFormat="1" ht="41.25" customHeight="1" thickBot="1">
      <c r="A3470" s="68"/>
      <c r="B3470" s="77"/>
      <c r="C3470" s="76"/>
      <c r="D3470" s="69" t="e">
        <f>VLOOKUP($C3469:$C$4969,$C$27:$D$4969,2,0)</f>
        <v>#N/A</v>
      </c>
      <c r="E3470" s="79"/>
      <c r="F3470" s="70" t="e">
        <f>VLOOKUP($E3470:$E$4969,'PLANO DE APLICAÇÃO'!$A$4:$B$1013,2,0)</f>
        <v>#N/A</v>
      </c>
      <c r="G3470" s="71"/>
      <c r="H3470" s="130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73"/>
      <c r="J3470" s="74"/>
      <c r="K3470" s="78"/>
    </row>
    <row r="3471" spans="1:11" s="131" customFormat="1" ht="41.25" customHeight="1" thickBot="1">
      <c r="A3471" s="68"/>
      <c r="B3471" s="77"/>
      <c r="C3471" s="76"/>
      <c r="D3471" s="69" t="e">
        <f>VLOOKUP($C3470:$C$4969,$C$27:$D$4969,2,0)</f>
        <v>#N/A</v>
      </c>
      <c r="E3471" s="79"/>
      <c r="F3471" s="70" t="e">
        <f>VLOOKUP($E3471:$E$4969,'PLANO DE APLICAÇÃO'!$A$4:$B$1013,2,0)</f>
        <v>#N/A</v>
      </c>
      <c r="G3471" s="71"/>
      <c r="H3471" s="130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73"/>
      <c r="J3471" s="74"/>
      <c r="K3471" s="78"/>
    </row>
    <row r="3472" spans="1:11" s="131" customFormat="1" ht="41.25" customHeight="1" thickBot="1">
      <c r="A3472" s="68"/>
      <c r="B3472" s="77"/>
      <c r="C3472" s="76"/>
      <c r="D3472" s="69" t="e">
        <f>VLOOKUP($C3471:$C$4969,$C$27:$D$4969,2,0)</f>
        <v>#N/A</v>
      </c>
      <c r="E3472" s="79"/>
      <c r="F3472" s="70" t="e">
        <f>VLOOKUP($E3472:$E$4969,'PLANO DE APLICAÇÃO'!$A$4:$B$1013,2,0)</f>
        <v>#N/A</v>
      </c>
      <c r="G3472" s="71"/>
      <c r="H3472" s="130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73"/>
      <c r="J3472" s="74"/>
      <c r="K3472" s="78"/>
    </row>
    <row r="3473" spans="1:11" s="131" customFormat="1" ht="41.25" customHeight="1" thickBot="1">
      <c r="A3473" s="68"/>
      <c r="B3473" s="77"/>
      <c r="C3473" s="76"/>
      <c r="D3473" s="69" t="e">
        <f>VLOOKUP($C3472:$C$4969,$C$27:$D$4969,2,0)</f>
        <v>#N/A</v>
      </c>
      <c r="E3473" s="79"/>
      <c r="F3473" s="70" t="e">
        <f>VLOOKUP($E3473:$E$4969,'PLANO DE APLICAÇÃO'!$A$4:$B$1013,2,0)</f>
        <v>#N/A</v>
      </c>
      <c r="G3473" s="71"/>
      <c r="H3473" s="130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73"/>
      <c r="J3473" s="74"/>
      <c r="K3473" s="78"/>
    </row>
    <row r="3474" spans="1:11" s="131" customFormat="1" ht="41.25" customHeight="1" thickBot="1">
      <c r="A3474" s="68"/>
      <c r="B3474" s="77"/>
      <c r="C3474" s="76"/>
      <c r="D3474" s="69" t="e">
        <f>VLOOKUP($C3473:$C$4969,$C$27:$D$4969,2,0)</f>
        <v>#N/A</v>
      </c>
      <c r="E3474" s="79"/>
      <c r="F3474" s="70" t="e">
        <f>VLOOKUP($E3474:$E$4969,'PLANO DE APLICAÇÃO'!$A$4:$B$1013,2,0)</f>
        <v>#N/A</v>
      </c>
      <c r="G3474" s="71"/>
      <c r="H3474" s="130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73"/>
      <c r="J3474" s="74"/>
      <c r="K3474" s="78"/>
    </row>
    <row r="3475" spans="1:11" s="131" customFormat="1" ht="41.25" customHeight="1" thickBot="1">
      <c r="A3475" s="68"/>
      <c r="B3475" s="77"/>
      <c r="C3475" s="76"/>
      <c r="D3475" s="69" t="e">
        <f>VLOOKUP($C3474:$C$4969,$C$27:$D$4969,2,0)</f>
        <v>#N/A</v>
      </c>
      <c r="E3475" s="79"/>
      <c r="F3475" s="70" t="e">
        <f>VLOOKUP($E3475:$E$4969,'PLANO DE APLICAÇÃO'!$A$4:$B$1013,2,0)</f>
        <v>#N/A</v>
      </c>
      <c r="G3475" s="71"/>
      <c r="H3475" s="130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73"/>
      <c r="J3475" s="74"/>
      <c r="K3475" s="78"/>
    </row>
    <row r="3476" spans="1:11" s="131" customFormat="1" ht="41.25" customHeight="1" thickBot="1">
      <c r="A3476" s="68"/>
      <c r="B3476" s="77"/>
      <c r="C3476" s="76"/>
      <c r="D3476" s="69" t="e">
        <f>VLOOKUP($C3475:$C$4969,$C$27:$D$4969,2,0)</f>
        <v>#N/A</v>
      </c>
      <c r="E3476" s="79"/>
      <c r="F3476" s="70" t="e">
        <f>VLOOKUP($E3476:$E$4969,'PLANO DE APLICAÇÃO'!$A$4:$B$1013,2,0)</f>
        <v>#N/A</v>
      </c>
      <c r="G3476" s="71"/>
      <c r="H3476" s="130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73"/>
      <c r="J3476" s="74"/>
      <c r="K3476" s="78"/>
    </row>
    <row r="3477" spans="1:11" s="131" customFormat="1" ht="41.25" customHeight="1" thickBot="1">
      <c r="A3477" s="68"/>
      <c r="B3477" s="77"/>
      <c r="C3477" s="76"/>
      <c r="D3477" s="69" t="e">
        <f>VLOOKUP($C3476:$C$4969,$C$27:$D$4969,2,0)</f>
        <v>#N/A</v>
      </c>
      <c r="E3477" s="79"/>
      <c r="F3477" s="70" t="e">
        <f>VLOOKUP($E3477:$E$4969,'PLANO DE APLICAÇÃO'!$A$4:$B$1013,2,0)</f>
        <v>#N/A</v>
      </c>
      <c r="G3477" s="71"/>
      <c r="H3477" s="130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73"/>
      <c r="J3477" s="74"/>
      <c r="K3477" s="78"/>
    </row>
    <row r="3478" spans="1:11" s="131" customFormat="1" ht="41.25" customHeight="1" thickBot="1">
      <c r="A3478" s="68"/>
      <c r="B3478" s="77"/>
      <c r="C3478" s="76"/>
      <c r="D3478" s="69" t="e">
        <f>VLOOKUP($C3477:$C$4969,$C$27:$D$4969,2,0)</f>
        <v>#N/A</v>
      </c>
      <c r="E3478" s="79"/>
      <c r="F3478" s="70" t="e">
        <f>VLOOKUP($E3478:$E$4969,'PLANO DE APLICAÇÃO'!$A$4:$B$1013,2,0)</f>
        <v>#N/A</v>
      </c>
      <c r="G3478" s="71"/>
      <c r="H3478" s="130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73"/>
      <c r="J3478" s="74"/>
      <c r="K3478" s="78"/>
    </row>
    <row r="3479" spans="1:11" s="131" customFormat="1" ht="41.25" customHeight="1" thickBot="1">
      <c r="A3479" s="68"/>
      <c r="B3479" s="77"/>
      <c r="C3479" s="76"/>
      <c r="D3479" s="69" t="e">
        <f>VLOOKUP($C3478:$C$4969,$C$27:$D$4969,2,0)</f>
        <v>#N/A</v>
      </c>
      <c r="E3479" s="79"/>
      <c r="F3479" s="70" t="e">
        <f>VLOOKUP($E3479:$E$4969,'PLANO DE APLICAÇÃO'!$A$4:$B$1013,2,0)</f>
        <v>#N/A</v>
      </c>
      <c r="G3479" s="71"/>
      <c r="H3479" s="130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73"/>
      <c r="J3479" s="74"/>
      <c r="K3479" s="78"/>
    </row>
    <row r="3480" spans="1:11" s="131" customFormat="1" ht="41.25" customHeight="1" thickBot="1">
      <c r="A3480" s="68"/>
      <c r="B3480" s="77"/>
      <c r="C3480" s="76"/>
      <c r="D3480" s="69" t="e">
        <f>VLOOKUP($C3479:$C$4969,$C$27:$D$4969,2,0)</f>
        <v>#N/A</v>
      </c>
      <c r="E3480" s="79"/>
      <c r="F3480" s="70" t="e">
        <f>VLOOKUP($E3480:$E$4969,'PLANO DE APLICAÇÃO'!$A$4:$B$1013,2,0)</f>
        <v>#N/A</v>
      </c>
      <c r="G3480" s="71"/>
      <c r="H3480" s="130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73"/>
      <c r="J3480" s="74"/>
      <c r="K3480" s="78"/>
    </row>
    <row r="3481" spans="1:11" s="131" customFormat="1" ht="41.25" customHeight="1" thickBot="1">
      <c r="A3481" s="68"/>
      <c r="B3481" s="77"/>
      <c r="C3481" s="76"/>
      <c r="D3481" s="69" t="e">
        <f>VLOOKUP($C3480:$C$4969,$C$27:$D$4969,2,0)</f>
        <v>#N/A</v>
      </c>
      <c r="E3481" s="79"/>
      <c r="F3481" s="70" t="e">
        <f>VLOOKUP($E3481:$E$4969,'PLANO DE APLICAÇÃO'!$A$4:$B$1013,2,0)</f>
        <v>#N/A</v>
      </c>
      <c r="G3481" s="71"/>
      <c r="H3481" s="130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73"/>
      <c r="J3481" s="74"/>
      <c r="K3481" s="78"/>
    </row>
    <row r="3482" spans="1:11" s="131" customFormat="1" ht="41.25" customHeight="1" thickBot="1">
      <c r="A3482" s="68"/>
      <c r="B3482" s="77"/>
      <c r="C3482" s="76"/>
      <c r="D3482" s="69" t="e">
        <f>VLOOKUP($C3481:$C$4969,$C$27:$D$4969,2,0)</f>
        <v>#N/A</v>
      </c>
      <c r="E3482" s="79"/>
      <c r="F3482" s="70" t="e">
        <f>VLOOKUP($E3482:$E$4969,'PLANO DE APLICAÇÃO'!$A$4:$B$1013,2,0)</f>
        <v>#N/A</v>
      </c>
      <c r="G3482" s="71"/>
      <c r="H3482" s="130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73"/>
      <c r="J3482" s="74"/>
      <c r="K3482" s="78"/>
    </row>
    <row r="3483" spans="1:11" s="131" customFormat="1" ht="41.25" customHeight="1" thickBot="1">
      <c r="A3483" s="68"/>
      <c r="B3483" s="77"/>
      <c r="C3483" s="76"/>
      <c r="D3483" s="69" t="e">
        <f>VLOOKUP($C3482:$C$4969,$C$27:$D$4969,2,0)</f>
        <v>#N/A</v>
      </c>
      <c r="E3483" s="79"/>
      <c r="F3483" s="70" t="e">
        <f>VLOOKUP($E3483:$E$4969,'PLANO DE APLICAÇÃO'!$A$4:$B$1013,2,0)</f>
        <v>#N/A</v>
      </c>
      <c r="G3483" s="71"/>
      <c r="H3483" s="130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73"/>
      <c r="J3483" s="74"/>
      <c r="K3483" s="78"/>
    </row>
    <row r="3484" spans="1:11" s="131" customFormat="1" ht="41.25" customHeight="1" thickBot="1">
      <c r="A3484" s="68"/>
      <c r="B3484" s="77"/>
      <c r="C3484" s="76"/>
      <c r="D3484" s="69" t="e">
        <f>VLOOKUP($C3483:$C$4969,$C$27:$D$4969,2,0)</f>
        <v>#N/A</v>
      </c>
      <c r="E3484" s="79"/>
      <c r="F3484" s="70" t="e">
        <f>VLOOKUP($E3484:$E$4969,'PLANO DE APLICAÇÃO'!$A$4:$B$1013,2,0)</f>
        <v>#N/A</v>
      </c>
      <c r="G3484" s="71"/>
      <c r="H3484" s="130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73"/>
      <c r="J3484" s="74"/>
      <c r="K3484" s="78"/>
    </row>
    <row r="3485" spans="1:11" s="131" customFormat="1" ht="41.25" customHeight="1" thickBot="1">
      <c r="A3485" s="68"/>
      <c r="B3485" s="77"/>
      <c r="C3485" s="76"/>
      <c r="D3485" s="69" t="e">
        <f>VLOOKUP($C3484:$C$4969,$C$27:$D$4969,2,0)</f>
        <v>#N/A</v>
      </c>
      <c r="E3485" s="79"/>
      <c r="F3485" s="70" t="e">
        <f>VLOOKUP($E3485:$E$4969,'PLANO DE APLICAÇÃO'!$A$4:$B$1013,2,0)</f>
        <v>#N/A</v>
      </c>
      <c r="G3485" s="71"/>
      <c r="H3485" s="130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73"/>
      <c r="J3485" s="74"/>
      <c r="K3485" s="78"/>
    </row>
    <row r="3486" spans="1:11" s="131" customFormat="1" ht="41.25" customHeight="1" thickBot="1">
      <c r="A3486" s="68"/>
      <c r="B3486" s="77"/>
      <c r="C3486" s="76"/>
      <c r="D3486" s="69" t="e">
        <f>VLOOKUP($C3485:$C$4969,$C$27:$D$4969,2,0)</f>
        <v>#N/A</v>
      </c>
      <c r="E3486" s="79"/>
      <c r="F3486" s="70" t="e">
        <f>VLOOKUP($E3486:$E$4969,'PLANO DE APLICAÇÃO'!$A$4:$B$1013,2,0)</f>
        <v>#N/A</v>
      </c>
      <c r="G3486" s="71"/>
      <c r="H3486" s="130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73"/>
      <c r="J3486" s="74"/>
      <c r="K3486" s="78"/>
    </row>
    <row r="3487" spans="1:11" s="131" customFormat="1" ht="41.25" customHeight="1" thickBot="1">
      <c r="A3487" s="68"/>
      <c r="B3487" s="77"/>
      <c r="C3487" s="76"/>
      <c r="D3487" s="69" t="e">
        <f>VLOOKUP($C3486:$C$4969,$C$27:$D$4969,2,0)</f>
        <v>#N/A</v>
      </c>
      <c r="E3487" s="79"/>
      <c r="F3487" s="70" t="e">
        <f>VLOOKUP($E3487:$E$4969,'PLANO DE APLICAÇÃO'!$A$4:$B$1013,2,0)</f>
        <v>#N/A</v>
      </c>
      <c r="G3487" s="71"/>
      <c r="H3487" s="130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73"/>
      <c r="J3487" s="74"/>
      <c r="K3487" s="78"/>
    </row>
    <row r="3488" spans="1:11" s="131" customFormat="1" ht="41.25" customHeight="1" thickBot="1">
      <c r="A3488" s="68"/>
      <c r="B3488" s="77"/>
      <c r="C3488" s="76"/>
      <c r="D3488" s="69" t="e">
        <f>VLOOKUP($C3487:$C$4969,$C$27:$D$4969,2,0)</f>
        <v>#N/A</v>
      </c>
      <c r="E3488" s="79"/>
      <c r="F3488" s="70" t="e">
        <f>VLOOKUP($E3488:$E$4969,'PLANO DE APLICAÇÃO'!$A$4:$B$1013,2,0)</f>
        <v>#N/A</v>
      </c>
      <c r="G3488" s="71"/>
      <c r="H3488" s="130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73"/>
      <c r="J3488" s="74"/>
      <c r="K3488" s="78"/>
    </row>
    <row r="3489" spans="1:11" s="131" customFormat="1" ht="41.25" customHeight="1" thickBot="1">
      <c r="A3489" s="68"/>
      <c r="B3489" s="77"/>
      <c r="C3489" s="76"/>
      <c r="D3489" s="69" t="e">
        <f>VLOOKUP($C3488:$C$4969,$C$27:$D$4969,2,0)</f>
        <v>#N/A</v>
      </c>
      <c r="E3489" s="79"/>
      <c r="F3489" s="70" t="e">
        <f>VLOOKUP($E3489:$E$4969,'PLANO DE APLICAÇÃO'!$A$4:$B$1013,2,0)</f>
        <v>#N/A</v>
      </c>
      <c r="G3489" s="71"/>
      <c r="H3489" s="130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73"/>
      <c r="J3489" s="74"/>
      <c r="K3489" s="78"/>
    </row>
    <row r="3490" spans="1:11" s="131" customFormat="1" ht="41.25" customHeight="1" thickBot="1">
      <c r="A3490" s="68"/>
      <c r="B3490" s="77"/>
      <c r="C3490" s="76"/>
      <c r="D3490" s="69" t="e">
        <f>VLOOKUP($C3489:$C$4969,$C$27:$D$4969,2,0)</f>
        <v>#N/A</v>
      </c>
      <c r="E3490" s="79"/>
      <c r="F3490" s="70" t="e">
        <f>VLOOKUP($E3490:$E$4969,'PLANO DE APLICAÇÃO'!$A$4:$B$1013,2,0)</f>
        <v>#N/A</v>
      </c>
      <c r="G3490" s="71"/>
      <c r="H3490" s="130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73"/>
      <c r="J3490" s="74"/>
      <c r="K3490" s="78"/>
    </row>
    <row r="3491" spans="1:11" s="131" customFormat="1" ht="41.25" customHeight="1" thickBot="1">
      <c r="A3491" s="68"/>
      <c r="B3491" s="77"/>
      <c r="C3491" s="76"/>
      <c r="D3491" s="69" t="e">
        <f>VLOOKUP($C3490:$C$4969,$C$27:$D$4969,2,0)</f>
        <v>#N/A</v>
      </c>
      <c r="E3491" s="79"/>
      <c r="F3491" s="70" t="e">
        <f>VLOOKUP($E3491:$E$4969,'PLANO DE APLICAÇÃO'!$A$4:$B$1013,2,0)</f>
        <v>#N/A</v>
      </c>
      <c r="G3491" s="71"/>
      <c r="H3491" s="130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73"/>
      <c r="J3491" s="74"/>
      <c r="K3491" s="78"/>
    </row>
    <row r="3492" spans="1:11" s="131" customFormat="1" ht="41.25" customHeight="1" thickBot="1">
      <c r="A3492" s="68"/>
      <c r="B3492" s="77"/>
      <c r="C3492" s="76"/>
      <c r="D3492" s="69" t="e">
        <f>VLOOKUP($C3491:$C$4969,$C$27:$D$4969,2,0)</f>
        <v>#N/A</v>
      </c>
      <c r="E3492" s="79"/>
      <c r="F3492" s="70" t="e">
        <f>VLOOKUP($E3492:$E$4969,'PLANO DE APLICAÇÃO'!$A$4:$B$1013,2,0)</f>
        <v>#N/A</v>
      </c>
      <c r="G3492" s="71"/>
      <c r="H3492" s="130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73"/>
      <c r="J3492" s="74"/>
      <c r="K3492" s="78"/>
    </row>
    <row r="3493" spans="1:11" s="131" customFormat="1" ht="41.25" customHeight="1" thickBot="1">
      <c r="A3493" s="68"/>
      <c r="B3493" s="77"/>
      <c r="C3493" s="76"/>
      <c r="D3493" s="69" t="e">
        <f>VLOOKUP($C3492:$C$4969,$C$27:$D$4969,2,0)</f>
        <v>#N/A</v>
      </c>
      <c r="E3493" s="79"/>
      <c r="F3493" s="70" t="e">
        <f>VLOOKUP($E3493:$E$4969,'PLANO DE APLICAÇÃO'!$A$4:$B$1013,2,0)</f>
        <v>#N/A</v>
      </c>
      <c r="G3493" s="71"/>
      <c r="H3493" s="130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73"/>
      <c r="J3493" s="74"/>
      <c r="K3493" s="78"/>
    </row>
    <row r="3494" spans="1:11" s="131" customFormat="1" ht="41.25" customHeight="1" thickBot="1">
      <c r="A3494" s="68"/>
      <c r="B3494" s="77"/>
      <c r="C3494" s="76"/>
      <c r="D3494" s="69" t="e">
        <f>VLOOKUP($C3493:$C$4969,$C$27:$D$4969,2,0)</f>
        <v>#N/A</v>
      </c>
      <c r="E3494" s="79"/>
      <c r="F3494" s="70" t="e">
        <f>VLOOKUP($E3494:$E$4969,'PLANO DE APLICAÇÃO'!$A$4:$B$1013,2,0)</f>
        <v>#N/A</v>
      </c>
      <c r="G3494" s="71"/>
      <c r="H3494" s="130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73"/>
      <c r="J3494" s="74"/>
      <c r="K3494" s="78"/>
    </row>
    <row r="3495" spans="1:11" s="131" customFormat="1" ht="41.25" customHeight="1" thickBot="1">
      <c r="A3495" s="68"/>
      <c r="B3495" s="77"/>
      <c r="C3495" s="76"/>
      <c r="D3495" s="69" t="e">
        <f>VLOOKUP($C3494:$C$4969,$C$27:$D$4969,2,0)</f>
        <v>#N/A</v>
      </c>
      <c r="E3495" s="79"/>
      <c r="F3495" s="70" t="e">
        <f>VLOOKUP($E3495:$E$4969,'PLANO DE APLICAÇÃO'!$A$4:$B$1013,2,0)</f>
        <v>#N/A</v>
      </c>
      <c r="G3495" s="71"/>
      <c r="H3495" s="130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73"/>
      <c r="J3495" s="74"/>
      <c r="K3495" s="78"/>
    </row>
    <row r="3496" spans="1:11" s="131" customFormat="1" ht="41.25" customHeight="1" thickBot="1">
      <c r="A3496" s="68"/>
      <c r="B3496" s="77"/>
      <c r="C3496" s="76"/>
      <c r="D3496" s="69" t="e">
        <f>VLOOKUP($C3495:$C$4969,$C$27:$D$4969,2,0)</f>
        <v>#N/A</v>
      </c>
      <c r="E3496" s="79"/>
      <c r="F3496" s="70" t="e">
        <f>VLOOKUP($E3496:$E$4969,'PLANO DE APLICAÇÃO'!$A$4:$B$1013,2,0)</f>
        <v>#N/A</v>
      </c>
      <c r="G3496" s="71"/>
      <c r="H3496" s="130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73"/>
      <c r="J3496" s="74"/>
      <c r="K3496" s="78"/>
    </row>
    <row r="3497" spans="1:11" s="131" customFormat="1" ht="41.25" customHeight="1" thickBot="1">
      <c r="A3497" s="68"/>
      <c r="B3497" s="77"/>
      <c r="C3497" s="76"/>
      <c r="D3497" s="69" t="e">
        <f>VLOOKUP($C3496:$C$4969,$C$27:$D$4969,2,0)</f>
        <v>#N/A</v>
      </c>
      <c r="E3497" s="79"/>
      <c r="F3497" s="70" t="e">
        <f>VLOOKUP($E3497:$E$4969,'PLANO DE APLICAÇÃO'!$A$4:$B$1013,2,0)</f>
        <v>#N/A</v>
      </c>
      <c r="G3497" s="71"/>
      <c r="H3497" s="130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73"/>
      <c r="J3497" s="74"/>
      <c r="K3497" s="78"/>
    </row>
    <row r="3498" spans="1:11" s="131" customFormat="1" ht="41.25" customHeight="1" thickBot="1">
      <c r="A3498" s="68"/>
      <c r="B3498" s="77"/>
      <c r="C3498" s="76"/>
      <c r="D3498" s="69" t="e">
        <f>VLOOKUP($C3497:$C$4969,$C$27:$D$4969,2,0)</f>
        <v>#N/A</v>
      </c>
      <c r="E3498" s="79"/>
      <c r="F3498" s="70" t="e">
        <f>VLOOKUP($E3498:$E$4969,'PLANO DE APLICAÇÃO'!$A$4:$B$1013,2,0)</f>
        <v>#N/A</v>
      </c>
      <c r="G3498" s="71"/>
      <c r="H3498" s="130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73"/>
      <c r="J3498" s="74"/>
      <c r="K3498" s="78"/>
    </row>
    <row r="3499" spans="1:11" s="131" customFormat="1" ht="41.25" customHeight="1" thickBot="1">
      <c r="A3499" s="68"/>
      <c r="B3499" s="77"/>
      <c r="C3499" s="76"/>
      <c r="D3499" s="69" t="e">
        <f>VLOOKUP($C3498:$C$4969,$C$27:$D$4969,2,0)</f>
        <v>#N/A</v>
      </c>
      <c r="E3499" s="79"/>
      <c r="F3499" s="70" t="e">
        <f>VLOOKUP($E3499:$E$4969,'PLANO DE APLICAÇÃO'!$A$4:$B$1013,2,0)</f>
        <v>#N/A</v>
      </c>
      <c r="G3499" s="71"/>
      <c r="H3499" s="130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73"/>
      <c r="J3499" s="74"/>
      <c r="K3499" s="78"/>
    </row>
    <row r="3500" spans="1:11" s="131" customFormat="1" ht="41.25" customHeight="1" thickBot="1">
      <c r="A3500" s="68"/>
      <c r="B3500" s="77"/>
      <c r="C3500" s="76"/>
      <c r="D3500" s="69" t="e">
        <f>VLOOKUP($C3499:$C$4969,$C$27:$D$4969,2,0)</f>
        <v>#N/A</v>
      </c>
      <c r="E3500" s="79"/>
      <c r="F3500" s="70" t="e">
        <f>VLOOKUP($E3500:$E$4969,'PLANO DE APLICAÇÃO'!$A$4:$B$1013,2,0)</f>
        <v>#N/A</v>
      </c>
      <c r="G3500" s="71"/>
      <c r="H3500" s="130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73"/>
      <c r="J3500" s="74"/>
      <c r="K3500" s="78"/>
    </row>
    <row r="3501" spans="1:11" s="131" customFormat="1" ht="41.25" customHeight="1" thickBot="1">
      <c r="A3501" s="68"/>
      <c r="B3501" s="77"/>
      <c r="C3501" s="76"/>
      <c r="D3501" s="69" t="e">
        <f>VLOOKUP($C3500:$C$4969,$C$27:$D$4969,2,0)</f>
        <v>#N/A</v>
      </c>
      <c r="E3501" s="79"/>
      <c r="F3501" s="70" t="e">
        <f>VLOOKUP($E3501:$E$4969,'PLANO DE APLICAÇÃO'!$A$4:$B$1013,2,0)</f>
        <v>#N/A</v>
      </c>
      <c r="G3501" s="71"/>
      <c r="H3501" s="130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73"/>
      <c r="J3501" s="74"/>
      <c r="K3501" s="78"/>
    </row>
    <row r="3502" spans="1:11" s="131" customFormat="1" ht="41.25" customHeight="1" thickBot="1">
      <c r="A3502" s="68"/>
      <c r="B3502" s="77"/>
      <c r="C3502" s="76"/>
      <c r="D3502" s="69" t="e">
        <f>VLOOKUP($C3501:$C$4969,$C$27:$D$4969,2,0)</f>
        <v>#N/A</v>
      </c>
      <c r="E3502" s="79"/>
      <c r="F3502" s="70" t="e">
        <f>VLOOKUP($E3502:$E$4969,'PLANO DE APLICAÇÃO'!$A$4:$B$1013,2,0)</f>
        <v>#N/A</v>
      </c>
      <c r="G3502" s="71"/>
      <c r="H3502" s="130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73"/>
      <c r="J3502" s="74"/>
      <c r="K3502" s="78"/>
    </row>
    <row r="3503" spans="1:11" s="131" customFormat="1" ht="41.25" customHeight="1" thickBot="1">
      <c r="A3503" s="68"/>
      <c r="B3503" s="77"/>
      <c r="C3503" s="76"/>
      <c r="D3503" s="69" t="e">
        <f>VLOOKUP($C3502:$C$4969,$C$27:$D$4969,2,0)</f>
        <v>#N/A</v>
      </c>
      <c r="E3503" s="79"/>
      <c r="F3503" s="70" t="e">
        <f>VLOOKUP($E3503:$E$4969,'PLANO DE APLICAÇÃO'!$A$4:$B$1013,2,0)</f>
        <v>#N/A</v>
      </c>
      <c r="G3503" s="71"/>
      <c r="H3503" s="130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73"/>
      <c r="J3503" s="74"/>
      <c r="K3503" s="78"/>
    </row>
    <row r="3504" spans="1:11" s="131" customFormat="1" ht="41.25" customHeight="1" thickBot="1">
      <c r="A3504" s="68"/>
      <c r="B3504" s="77"/>
      <c r="C3504" s="76"/>
      <c r="D3504" s="69" t="e">
        <f>VLOOKUP($C3503:$C$4969,$C$27:$D$4969,2,0)</f>
        <v>#N/A</v>
      </c>
      <c r="E3504" s="79"/>
      <c r="F3504" s="70" t="e">
        <f>VLOOKUP($E3504:$E$4969,'PLANO DE APLICAÇÃO'!$A$4:$B$1013,2,0)</f>
        <v>#N/A</v>
      </c>
      <c r="G3504" s="71"/>
      <c r="H3504" s="130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73"/>
      <c r="J3504" s="74"/>
      <c r="K3504" s="78"/>
    </row>
    <row r="3505" spans="1:11" s="131" customFormat="1" ht="41.25" customHeight="1" thickBot="1">
      <c r="A3505" s="68"/>
      <c r="B3505" s="77"/>
      <c r="C3505" s="76"/>
      <c r="D3505" s="69" t="e">
        <f>VLOOKUP($C3504:$C$4969,$C$27:$D$4969,2,0)</f>
        <v>#N/A</v>
      </c>
      <c r="E3505" s="79"/>
      <c r="F3505" s="70" t="e">
        <f>VLOOKUP($E3505:$E$4969,'PLANO DE APLICAÇÃO'!$A$4:$B$1013,2,0)</f>
        <v>#N/A</v>
      </c>
      <c r="G3505" s="71"/>
      <c r="H3505" s="130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73"/>
      <c r="J3505" s="74"/>
      <c r="K3505" s="78"/>
    </row>
    <row r="3506" spans="1:11" s="131" customFormat="1" ht="41.25" customHeight="1" thickBot="1">
      <c r="A3506" s="68"/>
      <c r="B3506" s="77"/>
      <c r="C3506" s="76"/>
      <c r="D3506" s="69" t="e">
        <f>VLOOKUP($C3505:$C$4969,$C$27:$D$4969,2,0)</f>
        <v>#N/A</v>
      </c>
      <c r="E3506" s="79"/>
      <c r="F3506" s="70" t="e">
        <f>VLOOKUP($E3506:$E$4969,'PLANO DE APLICAÇÃO'!$A$4:$B$1013,2,0)</f>
        <v>#N/A</v>
      </c>
      <c r="G3506" s="71"/>
      <c r="H3506" s="130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73"/>
      <c r="J3506" s="74"/>
      <c r="K3506" s="78"/>
    </row>
    <row r="3507" spans="1:11" s="131" customFormat="1" ht="41.25" customHeight="1" thickBot="1">
      <c r="A3507" s="68"/>
      <c r="B3507" s="77"/>
      <c r="C3507" s="76"/>
      <c r="D3507" s="69" t="e">
        <f>VLOOKUP($C3506:$C$4969,$C$27:$D$4969,2,0)</f>
        <v>#N/A</v>
      </c>
      <c r="E3507" s="79"/>
      <c r="F3507" s="70" t="e">
        <f>VLOOKUP($E3507:$E$4969,'PLANO DE APLICAÇÃO'!$A$4:$B$1013,2,0)</f>
        <v>#N/A</v>
      </c>
      <c r="G3507" s="71"/>
      <c r="H3507" s="130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73"/>
      <c r="J3507" s="74"/>
      <c r="K3507" s="78"/>
    </row>
    <row r="3508" spans="1:11" s="131" customFormat="1" ht="41.25" customHeight="1" thickBot="1">
      <c r="A3508" s="68"/>
      <c r="B3508" s="77"/>
      <c r="C3508" s="76"/>
      <c r="D3508" s="69" t="e">
        <f>VLOOKUP($C3507:$C$4969,$C$27:$D$4969,2,0)</f>
        <v>#N/A</v>
      </c>
      <c r="E3508" s="79"/>
      <c r="F3508" s="70" t="e">
        <f>VLOOKUP($E3508:$E$4969,'PLANO DE APLICAÇÃO'!$A$4:$B$1013,2,0)</f>
        <v>#N/A</v>
      </c>
      <c r="G3508" s="71"/>
      <c r="H3508" s="130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73"/>
      <c r="J3508" s="74"/>
      <c r="K3508" s="78"/>
    </row>
    <row r="3509" spans="1:11" s="131" customFormat="1" ht="41.25" customHeight="1" thickBot="1">
      <c r="A3509" s="68"/>
      <c r="B3509" s="77"/>
      <c r="C3509" s="76"/>
      <c r="D3509" s="69" t="e">
        <f>VLOOKUP($C3508:$C$4969,$C$27:$D$4969,2,0)</f>
        <v>#N/A</v>
      </c>
      <c r="E3509" s="79"/>
      <c r="F3509" s="70" t="e">
        <f>VLOOKUP($E3509:$E$4969,'PLANO DE APLICAÇÃO'!$A$4:$B$1013,2,0)</f>
        <v>#N/A</v>
      </c>
      <c r="G3509" s="71"/>
      <c r="H3509" s="130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73"/>
      <c r="J3509" s="74"/>
      <c r="K3509" s="78"/>
    </row>
    <row r="3510" spans="1:11" s="131" customFormat="1" ht="41.25" customHeight="1" thickBot="1">
      <c r="A3510" s="68"/>
      <c r="B3510" s="77"/>
      <c r="C3510" s="76"/>
      <c r="D3510" s="69" t="e">
        <f>VLOOKUP($C3509:$C$4969,$C$27:$D$4969,2,0)</f>
        <v>#N/A</v>
      </c>
      <c r="E3510" s="79"/>
      <c r="F3510" s="70" t="e">
        <f>VLOOKUP($E3510:$E$4969,'PLANO DE APLICAÇÃO'!$A$4:$B$1013,2,0)</f>
        <v>#N/A</v>
      </c>
      <c r="G3510" s="71"/>
      <c r="H3510" s="130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73"/>
      <c r="J3510" s="74"/>
      <c r="K3510" s="78"/>
    </row>
    <row r="3511" spans="1:11" s="131" customFormat="1" ht="41.25" customHeight="1" thickBot="1">
      <c r="A3511" s="68"/>
      <c r="B3511" s="77"/>
      <c r="C3511" s="76"/>
      <c r="D3511" s="69" t="e">
        <f>VLOOKUP($C3510:$C$4969,$C$27:$D$4969,2,0)</f>
        <v>#N/A</v>
      </c>
      <c r="E3511" s="79"/>
      <c r="F3511" s="70" t="e">
        <f>VLOOKUP($E3511:$E$4969,'PLANO DE APLICAÇÃO'!$A$4:$B$1013,2,0)</f>
        <v>#N/A</v>
      </c>
      <c r="G3511" s="71"/>
      <c r="H3511" s="130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73"/>
      <c r="J3511" s="74"/>
      <c r="K3511" s="78"/>
    </row>
    <row r="3512" spans="1:11" s="131" customFormat="1" ht="41.25" customHeight="1" thickBot="1">
      <c r="A3512" s="68"/>
      <c r="B3512" s="77"/>
      <c r="C3512" s="76"/>
      <c r="D3512" s="69" t="e">
        <f>VLOOKUP($C3511:$C$4969,$C$27:$D$4969,2,0)</f>
        <v>#N/A</v>
      </c>
      <c r="E3512" s="79"/>
      <c r="F3512" s="70" t="e">
        <f>VLOOKUP($E3512:$E$4969,'PLANO DE APLICAÇÃO'!$A$4:$B$1013,2,0)</f>
        <v>#N/A</v>
      </c>
      <c r="G3512" s="71"/>
      <c r="H3512" s="130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73"/>
      <c r="J3512" s="74"/>
      <c r="K3512" s="78"/>
    </row>
    <row r="3513" spans="1:11" s="131" customFormat="1" ht="41.25" customHeight="1" thickBot="1">
      <c r="A3513" s="68"/>
      <c r="B3513" s="77"/>
      <c r="C3513" s="76"/>
      <c r="D3513" s="69" t="e">
        <f>VLOOKUP($C3512:$C$4969,$C$27:$D$4969,2,0)</f>
        <v>#N/A</v>
      </c>
      <c r="E3513" s="79"/>
      <c r="F3513" s="70" t="e">
        <f>VLOOKUP($E3513:$E$4969,'PLANO DE APLICAÇÃO'!$A$4:$B$1013,2,0)</f>
        <v>#N/A</v>
      </c>
      <c r="G3513" s="71"/>
      <c r="H3513" s="130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73"/>
      <c r="J3513" s="74"/>
      <c r="K3513" s="78"/>
    </row>
    <row r="3514" spans="1:11" s="131" customFormat="1" ht="41.25" customHeight="1" thickBot="1">
      <c r="A3514" s="68"/>
      <c r="B3514" s="77"/>
      <c r="C3514" s="76"/>
      <c r="D3514" s="69" t="e">
        <f>VLOOKUP($C3513:$C$4969,$C$27:$D$4969,2,0)</f>
        <v>#N/A</v>
      </c>
      <c r="E3514" s="79"/>
      <c r="F3514" s="70" t="e">
        <f>VLOOKUP($E3514:$E$4969,'PLANO DE APLICAÇÃO'!$A$4:$B$1013,2,0)</f>
        <v>#N/A</v>
      </c>
      <c r="G3514" s="71"/>
      <c r="H3514" s="130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73"/>
      <c r="J3514" s="74"/>
      <c r="K3514" s="78"/>
    </row>
    <row r="3515" spans="1:11" s="131" customFormat="1" ht="41.25" customHeight="1" thickBot="1">
      <c r="A3515" s="68"/>
      <c r="B3515" s="77"/>
      <c r="C3515" s="76"/>
      <c r="D3515" s="69" t="e">
        <f>VLOOKUP($C3514:$C$4969,$C$27:$D$4969,2,0)</f>
        <v>#N/A</v>
      </c>
      <c r="E3515" s="79"/>
      <c r="F3515" s="70" t="e">
        <f>VLOOKUP($E3515:$E$4969,'PLANO DE APLICAÇÃO'!$A$4:$B$1013,2,0)</f>
        <v>#N/A</v>
      </c>
      <c r="G3515" s="71"/>
      <c r="H3515" s="130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73"/>
      <c r="J3515" s="74"/>
      <c r="K3515" s="78"/>
    </row>
    <row r="3516" spans="1:11" s="131" customFormat="1" ht="41.25" customHeight="1" thickBot="1">
      <c r="A3516" s="68"/>
      <c r="B3516" s="77"/>
      <c r="C3516" s="76"/>
      <c r="D3516" s="69" t="e">
        <f>VLOOKUP($C3515:$C$4969,$C$27:$D$4969,2,0)</f>
        <v>#N/A</v>
      </c>
      <c r="E3516" s="79"/>
      <c r="F3516" s="70" t="e">
        <f>VLOOKUP($E3516:$E$4969,'PLANO DE APLICAÇÃO'!$A$4:$B$1013,2,0)</f>
        <v>#N/A</v>
      </c>
      <c r="G3516" s="71"/>
      <c r="H3516" s="130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73"/>
      <c r="J3516" s="74"/>
      <c r="K3516" s="78"/>
    </row>
    <row r="3517" spans="1:11" s="131" customFormat="1" ht="41.25" customHeight="1" thickBot="1">
      <c r="A3517" s="68"/>
      <c r="B3517" s="77"/>
      <c r="C3517" s="76"/>
      <c r="D3517" s="69" t="e">
        <f>VLOOKUP($C3516:$C$4969,$C$27:$D$4969,2,0)</f>
        <v>#N/A</v>
      </c>
      <c r="E3517" s="79"/>
      <c r="F3517" s="70" t="e">
        <f>VLOOKUP($E3517:$E$4969,'PLANO DE APLICAÇÃO'!$A$4:$B$1013,2,0)</f>
        <v>#N/A</v>
      </c>
      <c r="G3517" s="71"/>
      <c r="H3517" s="130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73"/>
      <c r="J3517" s="74"/>
      <c r="K3517" s="78"/>
    </row>
    <row r="3518" spans="1:11" s="131" customFormat="1" ht="41.25" customHeight="1" thickBot="1">
      <c r="A3518" s="68"/>
      <c r="B3518" s="77"/>
      <c r="C3518" s="76"/>
      <c r="D3518" s="69" t="e">
        <f>VLOOKUP($C3517:$C$4969,$C$27:$D$4969,2,0)</f>
        <v>#N/A</v>
      </c>
      <c r="E3518" s="79"/>
      <c r="F3518" s="70" t="e">
        <f>VLOOKUP($E3518:$E$4969,'PLANO DE APLICAÇÃO'!$A$4:$B$1013,2,0)</f>
        <v>#N/A</v>
      </c>
      <c r="G3518" s="71"/>
      <c r="H3518" s="130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73"/>
      <c r="J3518" s="74"/>
      <c r="K3518" s="78"/>
    </row>
    <row r="3519" spans="1:11" s="131" customFormat="1" ht="41.25" customHeight="1" thickBot="1">
      <c r="A3519" s="68"/>
      <c r="B3519" s="77"/>
      <c r="C3519" s="76"/>
      <c r="D3519" s="69" t="e">
        <f>VLOOKUP($C3518:$C$4969,$C$27:$D$4969,2,0)</f>
        <v>#N/A</v>
      </c>
      <c r="E3519" s="79"/>
      <c r="F3519" s="70" t="e">
        <f>VLOOKUP($E3519:$E$4969,'PLANO DE APLICAÇÃO'!$A$4:$B$1013,2,0)</f>
        <v>#N/A</v>
      </c>
      <c r="G3519" s="71"/>
      <c r="H3519" s="130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73"/>
      <c r="J3519" s="74"/>
      <c r="K3519" s="78"/>
    </row>
    <row r="3520" spans="1:11" s="131" customFormat="1" ht="41.25" customHeight="1" thickBot="1">
      <c r="A3520" s="68"/>
      <c r="B3520" s="77"/>
      <c r="C3520" s="76"/>
      <c r="D3520" s="69" t="e">
        <f>VLOOKUP($C3519:$C$4969,$C$27:$D$4969,2,0)</f>
        <v>#N/A</v>
      </c>
      <c r="E3520" s="79"/>
      <c r="F3520" s="70" t="e">
        <f>VLOOKUP($E3520:$E$4969,'PLANO DE APLICAÇÃO'!$A$4:$B$1013,2,0)</f>
        <v>#N/A</v>
      </c>
      <c r="G3520" s="71"/>
      <c r="H3520" s="130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73"/>
      <c r="J3520" s="74"/>
      <c r="K3520" s="78"/>
    </row>
    <row r="3521" spans="1:11" s="131" customFormat="1" ht="41.25" customHeight="1" thickBot="1">
      <c r="A3521" s="68"/>
      <c r="B3521" s="77"/>
      <c r="C3521" s="76"/>
      <c r="D3521" s="69" t="e">
        <f>VLOOKUP($C3520:$C$4969,$C$27:$D$4969,2,0)</f>
        <v>#N/A</v>
      </c>
      <c r="E3521" s="79"/>
      <c r="F3521" s="70" t="e">
        <f>VLOOKUP($E3521:$E$4969,'PLANO DE APLICAÇÃO'!$A$4:$B$1013,2,0)</f>
        <v>#N/A</v>
      </c>
      <c r="G3521" s="71"/>
      <c r="H3521" s="130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73"/>
      <c r="J3521" s="74"/>
      <c r="K3521" s="78"/>
    </row>
    <row r="3522" spans="1:11" s="131" customFormat="1" ht="41.25" customHeight="1" thickBot="1">
      <c r="A3522" s="68"/>
      <c r="B3522" s="77"/>
      <c r="C3522" s="76"/>
      <c r="D3522" s="69" t="e">
        <f>VLOOKUP($C3521:$C$4969,$C$27:$D$4969,2,0)</f>
        <v>#N/A</v>
      </c>
      <c r="E3522" s="79"/>
      <c r="F3522" s="70" t="e">
        <f>VLOOKUP($E3522:$E$4969,'PLANO DE APLICAÇÃO'!$A$4:$B$1013,2,0)</f>
        <v>#N/A</v>
      </c>
      <c r="G3522" s="71"/>
      <c r="H3522" s="130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73"/>
      <c r="J3522" s="74"/>
      <c r="K3522" s="78"/>
    </row>
    <row r="3523" spans="1:11" s="131" customFormat="1" ht="41.25" customHeight="1" thickBot="1">
      <c r="A3523" s="68"/>
      <c r="B3523" s="77"/>
      <c r="C3523" s="76"/>
      <c r="D3523" s="69" t="e">
        <f>VLOOKUP($C3522:$C$4969,$C$27:$D$4969,2,0)</f>
        <v>#N/A</v>
      </c>
      <c r="E3523" s="79"/>
      <c r="F3523" s="70" t="e">
        <f>VLOOKUP($E3523:$E$4969,'PLANO DE APLICAÇÃO'!$A$4:$B$1013,2,0)</f>
        <v>#N/A</v>
      </c>
      <c r="G3523" s="71"/>
      <c r="H3523" s="130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73"/>
      <c r="J3523" s="74"/>
      <c r="K3523" s="78"/>
    </row>
    <row r="3524" spans="1:11" s="131" customFormat="1" ht="41.25" customHeight="1" thickBot="1">
      <c r="A3524" s="68"/>
      <c r="B3524" s="77"/>
      <c r="C3524" s="76"/>
      <c r="D3524" s="69" t="e">
        <f>VLOOKUP($C3523:$C$4969,$C$27:$D$4969,2,0)</f>
        <v>#N/A</v>
      </c>
      <c r="E3524" s="79"/>
      <c r="F3524" s="70" t="e">
        <f>VLOOKUP($E3524:$E$4969,'PLANO DE APLICAÇÃO'!$A$4:$B$1013,2,0)</f>
        <v>#N/A</v>
      </c>
      <c r="G3524" s="71"/>
      <c r="H3524" s="130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73"/>
      <c r="J3524" s="74"/>
      <c r="K3524" s="78"/>
    </row>
    <row r="3525" spans="1:11" s="131" customFormat="1" ht="41.25" customHeight="1" thickBot="1">
      <c r="A3525" s="68"/>
      <c r="B3525" s="77"/>
      <c r="C3525" s="76"/>
      <c r="D3525" s="69" t="e">
        <f>VLOOKUP($C3524:$C$4969,$C$27:$D$4969,2,0)</f>
        <v>#N/A</v>
      </c>
      <c r="E3525" s="79"/>
      <c r="F3525" s="70" t="e">
        <f>VLOOKUP($E3525:$E$4969,'PLANO DE APLICAÇÃO'!$A$4:$B$1013,2,0)</f>
        <v>#N/A</v>
      </c>
      <c r="G3525" s="71"/>
      <c r="H3525" s="130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73"/>
      <c r="J3525" s="74"/>
      <c r="K3525" s="78"/>
    </row>
    <row r="3526" spans="1:11" s="131" customFormat="1" ht="41.25" customHeight="1" thickBot="1">
      <c r="A3526" s="68"/>
      <c r="B3526" s="77"/>
      <c r="C3526" s="76"/>
      <c r="D3526" s="69" t="e">
        <f>VLOOKUP($C3525:$C$4969,$C$27:$D$4969,2,0)</f>
        <v>#N/A</v>
      </c>
      <c r="E3526" s="79"/>
      <c r="F3526" s="70" t="e">
        <f>VLOOKUP($E3526:$E$4969,'PLANO DE APLICAÇÃO'!$A$4:$B$1013,2,0)</f>
        <v>#N/A</v>
      </c>
      <c r="G3526" s="71"/>
      <c r="H3526" s="130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73"/>
      <c r="J3526" s="74"/>
      <c r="K3526" s="78"/>
    </row>
    <row r="3527" spans="1:11" s="131" customFormat="1" ht="41.25" customHeight="1" thickBot="1">
      <c r="A3527" s="68"/>
      <c r="B3527" s="77"/>
      <c r="C3527" s="76"/>
      <c r="D3527" s="69" t="e">
        <f>VLOOKUP($C3526:$C$4969,$C$27:$D$4969,2,0)</f>
        <v>#N/A</v>
      </c>
      <c r="E3527" s="79"/>
      <c r="F3527" s="70" t="e">
        <f>VLOOKUP($E3527:$E$4969,'PLANO DE APLICAÇÃO'!$A$4:$B$1013,2,0)</f>
        <v>#N/A</v>
      </c>
      <c r="G3527" s="71"/>
      <c r="H3527" s="130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73"/>
      <c r="J3527" s="74"/>
      <c r="K3527" s="78"/>
    </row>
    <row r="3528" spans="1:11" s="131" customFormat="1" ht="41.25" customHeight="1" thickBot="1">
      <c r="A3528" s="68"/>
      <c r="B3528" s="77"/>
      <c r="C3528" s="76"/>
      <c r="D3528" s="69" t="e">
        <f>VLOOKUP($C3527:$C$4969,$C$27:$D$4969,2,0)</f>
        <v>#N/A</v>
      </c>
      <c r="E3528" s="79"/>
      <c r="F3528" s="70" t="e">
        <f>VLOOKUP($E3528:$E$4969,'PLANO DE APLICAÇÃO'!$A$4:$B$1013,2,0)</f>
        <v>#N/A</v>
      </c>
      <c r="G3528" s="71"/>
      <c r="H3528" s="130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73"/>
      <c r="J3528" s="74"/>
      <c r="K3528" s="78"/>
    </row>
    <row r="3529" spans="1:11" s="131" customFormat="1" ht="41.25" customHeight="1" thickBot="1">
      <c r="A3529" s="68"/>
      <c r="B3529" s="77"/>
      <c r="C3529" s="76"/>
      <c r="D3529" s="69" t="e">
        <f>VLOOKUP($C3528:$C$4969,$C$27:$D$4969,2,0)</f>
        <v>#N/A</v>
      </c>
      <c r="E3529" s="79"/>
      <c r="F3529" s="70" t="e">
        <f>VLOOKUP($E3529:$E$4969,'PLANO DE APLICAÇÃO'!$A$4:$B$1013,2,0)</f>
        <v>#N/A</v>
      </c>
      <c r="G3529" s="71"/>
      <c r="H3529" s="130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73"/>
      <c r="J3529" s="74"/>
      <c r="K3529" s="78"/>
    </row>
    <row r="3530" spans="1:11" s="131" customFormat="1" ht="41.25" customHeight="1" thickBot="1">
      <c r="A3530" s="68"/>
      <c r="B3530" s="77"/>
      <c r="C3530" s="76"/>
      <c r="D3530" s="69" t="e">
        <f>VLOOKUP($C3529:$C$4969,$C$27:$D$4969,2,0)</f>
        <v>#N/A</v>
      </c>
      <c r="E3530" s="79"/>
      <c r="F3530" s="70" t="e">
        <f>VLOOKUP($E3530:$E$4969,'PLANO DE APLICAÇÃO'!$A$4:$B$1013,2,0)</f>
        <v>#N/A</v>
      </c>
      <c r="G3530" s="71"/>
      <c r="H3530" s="130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73"/>
      <c r="J3530" s="74"/>
      <c r="K3530" s="78"/>
    </row>
    <row r="3531" spans="1:11" s="131" customFormat="1" ht="41.25" customHeight="1" thickBot="1">
      <c r="A3531" s="68"/>
      <c r="B3531" s="77"/>
      <c r="C3531" s="76"/>
      <c r="D3531" s="69" t="e">
        <f>VLOOKUP($C3530:$C$4969,$C$27:$D$4969,2,0)</f>
        <v>#N/A</v>
      </c>
      <c r="E3531" s="79"/>
      <c r="F3531" s="70" t="e">
        <f>VLOOKUP($E3531:$E$4969,'PLANO DE APLICAÇÃO'!$A$4:$B$1013,2,0)</f>
        <v>#N/A</v>
      </c>
      <c r="G3531" s="71"/>
      <c r="H3531" s="130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73"/>
      <c r="J3531" s="74"/>
      <c r="K3531" s="78"/>
    </row>
    <row r="3532" spans="1:11" s="131" customFormat="1" ht="41.25" customHeight="1" thickBot="1">
      <c r="A3532" s="68"/>
      <c r="B3532" s="77"/>
      <c r="C3532" s="76"/>
      <c r="D3532" s="69" t="e">
        <f>VLOOKUP($C3531:$C$4969,$C$27:$D$4969,2,0)</f>
        <v>#N/A</v>
      </c>
      <c r="E3532" s="79"/>
      <c r="F3532" s="70" t="e">
        <f>VLOOKUP($E3532:$E$4969,'PLANO DE APLICAÇÃO'!$A$4:$B$1013,2,0)</f>
        <v>#N/A</v>
      </c>
      <c r="G3532" s="71"/>
      <c r="H3532" s="130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73"/>
      <c r="J3532" s="74"/>
      <c r="K3532" s="78"/>
    </row>
    <row r="3533" spans="1:11" s="131" customFormat="1" ht="41.25" customHeight="1" thickBot="1">
      <c r="A3533" s="68"/>
      <c r="B3533" s="77"/>
      <c r="C3533" s="76"/>
      <c r="D3533" s="69" t="e">
        <f>VLOOKUP($C3532:$C$4969,$C$27:$D$4969,2,0)</f>
        <v>#N/A</v>
      </c>
      <c r="E3533" s="79"/>
      <c r="F3533" s="70" t="e">
        <f>VLOOKUP($E3533:$E$4969,'PLANO DE APLICAÇÃO'!$A$4:$B$1013,2,0)</f>
        <v>#N/A</v>
      </c>
      <c r="G3533" s="71"/>
      <c r="H3533" s="130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73"/>
      <c r="J3533" s="74"/>
      <c r="K3533" s="78"/>
    </row>
    <row r="3534" spans="1:11" s="131" customFormat="1" ht="41.25" customHeight="1" thickBot="1">
      <c r="A3534" s="68"/>
      <c r="B3534" s="77"/>
      <c r="C3534" s="76"/>
      <c r="D3534" s="69" t="e">
        <f>VLOOKUP($C3533:$C$4969,$C$27:$D$4969,2,0)</f>
        <v>#N/A</v>
      </c>
      <c r="E3534" s="79"/>
      <c r="F3534" s="70" t="e">
        <f>VLOOKUP($E3534:$E$4969,'PLANO DE APLICAÇÃO'!$A$4:$B$1013,2,0)</f>
        <v>#N/A</v>
      </c>
      <c r="G3534" s="71"/>
      <c r="H3534" s="130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73"/>
      <c r="J3534" s="74"/>
      <c r="K3534" s="78"/>
    </row>
    <row r="3535" spans="1:11" s="131" customFormat="1" ht="41.25" customHeight="1" thickBot="1">
      <c r="A3535" s="68"/>
      <c r="B3535" s="77"/>
      <c r="C3535" s="76"/>
      <c r="D3535" s="69" t="e">
        <f>VLOOKUP($C3534:$C$4969,$C$27:$D$4969,2,0)</f>
        <v>#N/A</v>
      </c>
      <c r="E3535" s="79"/>
      <c r="F3535" s="70" t="e">
        <f>VLOOKUP($E3535:$E$4969,'PLANO DE APLICAÇÃO'!$A$4:$B$1013,2,0)</f>
        <v>#N/A</v>
      </c>
      <c r="G3535" s="71"/>
      <c r="H3535" s="130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73"/>
      <c r="J3535" s="74"/>
      <c r="K3535" s="78"/>
    </row>
    <row r="3536" spans="1:11" s="131" customFormat="1" ht="41.25" customHeight="1" thickBot="1">
      <c r="A3536" s="68"/>
      <c r="B3536" s="77"/>
      <c r="C3536" s="76"/>
      <c r="D3536" s="69" t="e">
        <f>VLOOKUP($C3535:$C$4969,$C$27:$D$4969,2,0)</f>
        <v>#N/A</v>
      </c>
      <c r="E3536" s="79"/>
      <c r="F3536" s="70" t="e">
        <f>VLOOKUP($E3536:$E$4969,'PLANO DE APLICAÇÃO'!$A$4:$B$1013,2,0)</f>
        <v>#N/A</v>
      </c>
      <c r="G3536" s="71"/>
      <c r="H3536" s="130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73"/>
      <c r="J3536" s="74"/>
      <c r="K3536" s="78"/>
    </row>
    <row r="3537" spans="1:11" s="131" customFormat="1" ht="41.25" customHeight="1" thickBot="1">
      <c r="A3537" s="68"/>
      <c r="B3537" s="77"/>
      <c r="C3537" s="76"/>
      <c r="D3537" s="69" t="e">
        <f>VLOOKUP($C3536:$C$4969,$C$27:$D$4969,2,0)</f>
        <v>#N/A</v>
      </c>
      <c r="E3537" s="79"/>
      <c r="F3537" s="70" t="e">
        <f>VLOOKUP($E3537:$E$4969,'PLANO DE APLICAÇÃO'!$A$4:$B$1013,2,0)</f>
        <v>#N/A</v>
      </c>
      <c r="G3537" s="71"/>
      <c r="H3537" s="130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73"/>
      <c r="J3537" s="74"/>
      <c r="K3537" s="78"/>
    </row>
    <row r="3538" spans="1:11" s="131" customFormat="1" ht="41.25" customHeight="1" thickBot="1">
      <c r="A3538" s="68"/>
      <c r="B3538" s="77"/>
      <c r="C3538" s="76"/>
      <c r="D3538" s="69" t="e">
        <f>VLOOKUP($C3537:$C$4969,$C$27:$D$4969,2,0)</f>
        <v>#N/A</v>
      </c>
      <c r="E3538" s="79"/>
      <c r="F3538" s="70" t="e">
        <f>VLOOKUP($E3538:$E$4969,'PLANO DE APLICAÇÃO'!$A$4:$B$1013,2,0)</f>
        <v>#N/A</v>
      </c>
      <c r="G3538" s="71"/>
      <c r="H3538" s="130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73"/>
      <c r="J3538" s="74"/>
      <c r="K3538" s="78"/>
    </row>
    <row r="3539" spans="1:11" s="131" customFormat="1" ht="41.25" customHeight="1" thickBot="1">
      <c r="A3539" s="68"/>
      <c r="B3539" s="77"/>
      <c r="C3539" s="76"/>
      <c r="D3539" s="69" t="e">
        <f>VLOOKUP($C3538:$C$4969,$C$27:$D$4969,2,0)</f>
        <v>#N/A</v>
      </c>
      <c r="E3539" s="79"/>
      <c r="F3539" s="70" t="e">
        <f>VLOOKUP($E3539:$E$4969,'PLANO DE APLICAÇÃO'!$A$4:$B$1013,2,0)</f>
        <v>#N/A</v>
      </c>
      <c r="G3539" s="71"/>
      <c r="H3539" s="130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73"/>
      <c r="J3539" s="74"/>
      <c r="K3539" s="78"/>
    </row>
    <row r="3540" spans="1:11" s="131" customFormat="1" ht="41.25" customHeight="1" thickBot="1">
      <c r="A3540" s="68"/>
      <c r="B3540" s="77"/>
      <c r="C3540" s="76"/>
      <c r="D3540" s="69" t="e">
        <f>VLOOKUP($C3539:$C$4969,$C$27:$D$4969,2,0)</f>
        <v>#N/A</v>
      </c>
      <c r="E3540" s="79"/>
      <c r="F3540" s="70" t="e">
        <f>VLOOKUP($E3540:$E$4969,'PLANO DE APLICAÇÃO'!$A$4:$B$1013,2,0)</f>
        <v>#N/A</v>
      </c>
      <c r="G3540" s="71"/>
      <c r="H3540" s="130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73"/>
      <c r="J3540" s="74"/>
      <c r="K3540" s="78"/>
    </row>
    <row r="3541" spans="1:11" s="131" customFormat="1" ht="41.25" customHeight="1" thickBot="1">
      <c r="A3541" s="68"/>
      <c r="B3541" s="77"/>
      <c r="C3541" s="76"/>
      <c r="D3541" s="69" t="e">
        <f>VLOOKUP($C3540:$C$4969,$C$27:$D$4969,2,0)</f>
        <v>#N/A</v>
      </c>
      <c r="E3541" s="79"/>
      <c r="F3541" s="70" t="e">
        <f>VLOOKUP($E3541:$E$4969,'PLANO DE APLICAÇÃO'!$A$4:$B$1013,2,0)</f>
        <v>#N/A</v>
      </c>
      <c r="G3541" s="71"/>
      <c r="H3541" s="130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73"/>
      <c r="J3541" s="74"/>
      <c r="K3541" s="78"/>
    </row>
    <row r="3542" spans="1:11" s="131" customFormat="1" ht="41.25" customHeight="1" thickBot="1">
      <c r="A3542" s="68"/>
      <c r="B3542" s="77"/>
      <c r="C3542" s="76"/>
      <c r="D3542" s="69" t="e">
        <f>VLOOKUP($C3541:$C$4969,$C$27:$D$4969,2,0)</f>
        <v>#N/A</v>
      </c>
      <c r="E3542" s="79"/>
      <c r="F3542" s="70" t="e">
        <f>VLOOKUP($E3542:$E$4969,'PLANO DE APLICAÇÃO'!$A$4:$B$1013,2,0)</f>
        <v>#N/A</v>
      </c>
      <c r="G3542" s="71"/>
      <c r="H3542" s="130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73"/>
      <c r="J3542" s="74"/>
      <c r="K3542" s="78"/>
    </row>
    <row r="3543" spans="1:11" s="131" customFormat="1" ht="41.25" customHeight="1" thickBot="1">
      <c r="A3543" s="68"/>
      <c r="B3543" s="77"/>
      <c r="C3543" s="76"/>
      <c r="D3543" s="69" t="e">
        <f>VLOOKUP($C3542:$C$4969,$C$27:$D$4969,2,0)</f>
        <v>#N/A</v>
      </c>
      <c r="E3543" s="79"/>
      <c r="F3543" s="70" t="e">
        <f>VLOOKUP($E3543:$E$4969,'PLANO DE APLICAÇÃO'!$A$4:$B$1013,2,0)</f>
        <v>#N/A</v>
      </c>
      <c r="G3543" s="71"/>
      <c r="H3543" s="130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73"/>
      <c r="J3543" s="74"/>
      <c r="K3543" s="78"/>
    </row>
    <row r="3544" spans="1:11" s="131" customFormat="1" ht="41.25" customHeight="1" thickBot="1">
      <c r="A3544" s="68"/>
      <c r="B3544" s="77"/>
      <c r="C3544" s="76"/>
      <c r="D3544" s="69" t="e">
        <f>VLOOKUP($C3543:$C$4969,$C$27:$D$4969,2,0)</f>
        <v>#N/A</v>
      </c>
      <c r="E3544" s="79"/>
      <c r="F3544" s="70" t="e">
        <f>VLOOKUP($E3544:$E$4969,'PLANO DE APLICAÇÃO'!$A$4:$B$1013,2,0)</f>
        <v>#N/A</v>
      </c>
      <c r="G3544" s="71"/>
      <c r="H3544" s="130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73"/>
      <c r="J3544" s="74"/>
      <c r="K3544" s="78"/>
    </row>
    <row r="3545" spans="1:11" s="131" customFormat="1" ht="41.25" customHeight="1" thickBot="1">
      <c r="A3545" s="68"/>
      <c r="B3545" s="77"/>
      <c r="C3545" s="76"/>
      <c r="D3545" s="69" t="e">
        <f>VLOOKUP($C3544:$C$4969,$C$27:$D$4969,2,0)</f>
        <v>#N/A</v>
      </c>
      <c r="E3545" s="79"/>
      <c r="F3545" s="70" t="e">
        <f>VLOOKUP($E3545:$E$4969,'PLANO DE APLICAÇÃO'!$A$4:$B$1013,2,0)</f>
        <v>#N/A</v>
      </c>
      <c r="G3545" s="71"/>
      <c r="H3545" s="130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73"/>
      <c r="J3545" s="74"/>
      <c r="K3545" s="78"/>
    </row>
    <row r="3546" spans="1:11" s="131" customFormat="1" ht="41.25" customHeight="1" thickBot="1">
      <c r="A3546" s="68"/>
      <c r="B3546" s="77"/>
      <c r="C3546" s="76"/>
      <c r="D3546" s="69" t="e">
        <f>VLOOKUP($C3545:$C$4969,$C$27:$D$4969,2,0)</f>
        <v>#N/A</v>
      </c>
      <c r="E3546" s="79"/>
      <c r="F3546" s="70" t="e">
        <f>VLOOKUP($E3546:$E$4969,'PLANO DE APLICAÇÃO'!$A$4:$B$1013,2,0)</f>
        <v>#N/A</v>
      </c>
      <c r="G3546" s="71"/>
      <c r="H3546" s="130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73"/>
      <c r="J3546" s="74"/>
      <c r="K3546" s="78"/>
    </row>
    <row r="3547" spans="1:11" s="131" customFormat="1" ht="41.25" customHeight="1" thickBot="1">
      <c r="A3547" s="68"/>
      <c r="B3547" s="77"/>
      <c r="C3547" s="76"/>
      <c r="D3547" s="69" t="e">
        <f>VLOOKUP($C3546:$C$4969,$C$27:$D$4969,2,0)</f>
        <v>#N/A</v>
      </c>
      <c r="E3547" s="79"/>
      <c r="F3547" s="70" t="e">
        <f>VLOOKUP($E3547:$E$4969,'PLANO DE APLICAÇÃO'!$A$4:$B$1013,2,0)</f>
        <v>#N/A</v>
      </c>
      <c r="G3547" s="71"/>
      <c r="H3547" s="130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73"/>
      <c r="J3547" s="74"/>
      <c r="K3547" s="78"/>
    </row>
    <row r="3548" spans="1:11" s="131" customFormat="1" ht="41.25" customHeight="1" thickBot="1">
      <c r="A3548" s="68"/>
      <c r="B3548" s="77"/>
      <c r="C3548" s="76"/>
      <c r="D3548" s="69" t="e">
        <f>VLOOKUP($C3547:$C$4969,$C$27:$D$4969,2,0)</f>
        <v>#N/A</v>
      </c>
      <c r="E3548" s="79"/>
      <c r="F3548" s="70" t="e">
        <f>VLOOKUP($E3548:$E$4969,'PLANO DE APLICAÇÃO'!$A$4:$B$1013,2,0)</f>
        <v>#N/A</v>
      </c>
      <c r="G3548" s="71"/>
      <c r="H3548" s="130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73"/>
      <c r="J3548" s="74"/>
      <c r="K3548" s="78"/>
    </row>
    <row r="3549" spans="1:11" s="131" customFormat="1" ht="41.25" customHeight="1" thickBot="1">
      <c r="A3549" s="68"/>
      <c r="B3549" s="77"/>
      <c r="C3549" s="76"/>
      <c r="D3549" s="69" t="e">
        <f>VLOOKUP($C3548:$C$4969,$C$27:$D$4969,2,0)</f>
        <v>#N/A</v>
      </c>
      <c r="E3549" s="79"/>
      <c r="F3549" s="70" t="e">
        <f>VLOOKUP($E3549:$E$4969,'PLANO DE APLICAÇÃO'!$A$4:$B$1013,2,0)</f>
        <v>#N/A</v>
      </c>
      <c r="G3549" s="71"/>
      <c r="H3549" s="130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73"/>
      <c r="J3549" s="74"/>
      <c r="K3549" s="78"/>
    </row>
    <row r="3550" spans="1:11" s="131" customFormat="1" ht="41.25" customHeight="1" thickBot="1">
      <c r="A3550" s="68"/>
      <c r="B3550" s="77"/>
      <c r="C3550" s="76"/>
      <c r="D3550" s="69" t="e">
        <f>VLOOKUP($C3549:$C$4969,$C$27:$D$4969,2,0)</f>
        <v>#N/A</v>
      </c>
      <c r="E3550" s="79"/>
      <c r="F3550" s="70" t="e">
        <f>VLOOKUP($E3550:$E$4969,'PLANO DE APLICAÇÃO'!$A$4:$B$1013,2,0)</f>
        <v>#N/A</v>
      </c>
      <c r="G3550" s="71"/>
      <c r="H3550" s="130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73"/>
      <c r="J3550" s="74"/>
      <c r="K3550" s="78"/>
    </row>
    <row r="3551" spans="1:11" s="131" customFormat="1" ht="41.25" customHeight="1" thickBot="1">
      <c r="A3551" s="68"/>
      <c r="B3551" s="77"/>
      <c r="C3551" s="76"/>
      <c r="D3551" s="69" t="e">
        <f>VLOOKUP($C3550:$C$4969,$C$27:$D$4969,2,0)</f>
        <v>#N/A</v>
      </c>
      <c r="E3551" s="79"/>
      <c r="F3551" s="70" t="e">
        <f>VLOOKUP($E3551:$E$4969,'PLANO DE APLICAÇÃO'!$A$4:$B$1013,2,0)</f>
        <v>#N/A</v>
      </c>
      <c r="G3551" s="71"/>
      <c r="H3551" s="130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73"/>
      <c r="J3551" s="74"/>
      <c r="K3551" s="78"/>
    </row>
    <row r="3552" spans="1:11" s="131" customFormat="1" ht="41.25" customHeight="1" thickBot="1">
      <c r="A3552" s="68"/>
      <c r="B3552" s="77"/>
      <c r="C3552" s="76"/>
      <c r="D3552" s="69" t="e">
        <f>VLOOKUP($C3551:$C$4969,$C$27:$D$4969,2,0)</f>
        <v>#N/A</v>
      </c>
      <c r="E3552" s="79"/>
      <c r="F3552" s="70" t="e">
        <f>VLOOKUP($E3552:$E$4969,'PLANO DE APLICAÇÃO'!$A$4:$B$1013,2,0)</f>
        <v>#N/A</v>
      </c>
      <c r="G3552" s="71"/>
      <c r="H3552" s="130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73"/>
      <c r="J3552" s="74"/>
      <c r="K3552" s="78"/>
    </row>
    <row r="3553" spans="1:11" s="131" customFormat="1" ht="41.25" customHeight="1" thickBot="1">
      <c r="A3553" s="68"/>
      <c r="B3553" s="77"/>
      <c r="C3553" s="76"/>
      <c r="D3553" s="69" t="e">
        <f>VLOOKUP($C3552:$C$4969,$C$27:$D$4969,2,0)</f>
        <v>#N/A</v>
      </c>
      <c r="E3553" s="79"/>
      <c r="F3553" s="70" t="e">
        <f>VLOOKUP($E3553:$E$4969,'PLANO DE APLICAÇÃO'!$A$4:$B$1013,2,0)</f>
        <v>#N/A</v>
      </c>
      <c r="G3553" s="71"/>
      <c r="H3553" s="130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73"/>
      <c r="J3553" s="74"/>
      <c r="K3553" s="78"/>
    </row>
    <row r="3554" spans="1:11" s="131" customFormat="1" ht="41.25" customHeight="1" thickBot="1">
      <c r="A3554" s="68"/>
      <c r="B3554" s="77"/>
      <c r="C3554" s="76"/>
      <c r="D3554" s="69" t="e">
        <f>VLOOKUP($C3553:$C$4969,$C$27:$D$4969,2,0)</f>
        <v>#N/A</v>
      </c>
      <c r="E3554" s="79"/>
      <c r="F3554" s="70" t="e">
        <f>VLOOKUP($E3554:$E$4969,'PLANO DE APLICAÇÃO'!$A$4:$B$1013,2,0)</f>
        <v>#N/A</v>
      </c>
      <c r="G3554" s="71"/>
      <c r="H3554" s="130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73"/>
      <c r="J3554" s="74"/>
      <c r="K3554" s="78"/>
    </row>
    <row r="3555" spans="1:11" s="131" customFormat="1" ht="41.25" customHeight="1" thickBot="1">
      <c r="A3555" s="68"/>
      <c r="B3555" s="77"/>
      <c r="C3555" s="76"/>
      <c r="D3555" s="69" t="e">
        <f>VLOOKUP($C3554:$C$4969,$C$27:$D$4969,2,0)</f>
        <v>#N/A</v>
      </c>
      <c r="E3555" s="79"/>
      <c r="F3555" s="70" t="e">
        <f>VLOOKUP($E3555:$E$4969,'PLANO DE APLICAÇÃO'!$A$4:$B$1013,2,0)</f>
        <v>#N/A</v>
      </c>
      <c r="G3555" s="71"/>
      <c r="H3555" s="130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73"/>
      <c r="J3555" s="74"/>
      <c r="K3555" s="78"/>
    </row>
    <row r="3556" spans="1:11" s="131" customFormat="1" ht="41.25" customHeight="1" thickBot="1">
      <c r="A3556" s="68"/>
      <c r="B3556" s="77"/>
      <c r="C3556" s="76"/>
      <c r="D3556" s="69" t="e">
        <f>VLOOKUP($C3555:$C$4969,$C$27:$D$4969,2,0)</f>
        <v>#N/A</v>
      </c>
      <c r="E3556" s="79"/>
      <c r="F3556" s="70" t="e">
        <f>VLOOKUP($E3556:$E$4969,'PLANO DE APLICAÇÃO'!$A$4:$B$1013,2,0)</f>
        <v>#N/A</v>
      </c>
      <c r="G3556" s="71"/>
      <c r="H3556" s="130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73"/>
      <c r="J3556" s="74"/>
      <c r="K3556" s="78"/>
    </row>
    <row r="3557" spans="1:11" s="131" customFormat="1" ht="41.25" customHeight="1" thickBot="1">
      <c r="A3557" s="68"/>
      <c r="B3557" s="77"/>
      <c r="C3557" s="76"/>
      <c r="D3557" s="69" t="e">
        <f>VLOOKUP($C3556:$C$4969,$C$27:$D$4969,2,0)</f>
        <v>#N/A</v>
      </c>
      <c r="E3557" s="79"/>
      <c r="F3557" s="70" t="e">
        <f>VLOOKUP($E3557:$E$4969,'PLANO DE APLICAÇÃO'!$A$4:$B$1013,2,0)</f>
        <v>#N/A</v>
      </c>
      <c r="G3557" s="71"/>
      <c r="H3557" s="130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73"/>
      <c r="J3557" s="74"/>
      <c r="K3557" s="78"/>
    </row>
    <row r="3558" spans="1:11" s="131" customFormat="1" ht="41.25" customHeight="1" thickBot="1">
      <c r="A3558" s="68"/>
      <c r="B3558" s="77"/>
      <c r="C3558" s="76"/>
      <c r="D3558" s="69" t="e">
        <f>VLOOKUP($C3557:$C$4969,$C$27:$D$4969,2,0)</f>
        <v>#N/A</v>
      </c>
      <c r="E3558" s="79"/>
      <c r="F3558" s="70" t="e">
        <f>VLOOKUP($E3558:$E$4969,'PLANO DE APLICAÇÃO'!$A$4:$B$1013,2,0)</f>
        <v>#N/A</v>
      </c>
      <c r="G3558" s="71"/>
      <c r="H3558" s="130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73"/>
      <c r="J3558" s="74"/>
      <c r="K3558" s="78"/>
    </row>
    <row r="3559" spans="1:11" s="131" customFormat="1" ht="41.25" customHeight="1" thickBot="1">
      <c r="A3559" s="68"/>
      <c r="B3559" s="77"/>
      <c r="C3559" s="76"/>
      <c r="D3559" s="69" t="e">
        <f>VLOOKUP($C3558:$C$4969,$C$27:$D$4969,2,0)</f>
        <v>#N/A</v>
      </c>
      <c r="E3559" s="79"/>
      <c r="F3559" s="70" t="e">
        <f>VLOOKUP($E3559:$E$4969,'PLANO DE APLICAÇÃO'!$A$4:$B$1013,2,0)</f>
        <v>#N/A</v>
      </c>
      <c r="G3559" s="71"/>
      <c r="H3559" s="130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73"/>
      <c r="J3559" s="74"/>
      <c r="K3559" s="78"/>
    </row>
    <row r="3560" spans="1:11" s="131" customFormat="1" ht="41.25" customHeight="1" thickBot="1">
      <c r="A3560" s="68"/>
      <c r="B3560" s="77"/>
      <c r="C3560" s="76"/>
      <c r="D3560" s="69" t="e">
        <f>VLOOKUP($C3559:$C$4969,$C$27:$D$4969,2,0)</f>
        <v>#N/A</v>
      </c>
      <c r="E3560" s="79"/>
      <c r="F3560" s="70" t="e">
        <f>VLOOKUP($E3560:$E$4969,'PLANO DE APLICAÇÃO'!$A$4:$B$1013,2,0)</f>
        <v>#N/A</v>
      </c>
      <c r="G3560" s="71"/>
      <c r="H3560" s="130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73"/>
      <c r="J3560" s="74"/>
      <c r="K3560" s="78"/>
    </row>
    <row r="3561" spans="1:11" s="131" customFormat="1" ht="41.25" customHeight="1" thickBot="1">
      <c r="A3561" s="68"/>
      <c r="B3561" s="77"/>
      <c r="C3561" s="76"/>
      <c r="D3561" s="69" t="e">
        <f>VLOOKUP($C3560:$C$4969,$C$27:$D$4969,2,0)</f>
        <v>#N/A</v>
      </c>
      <c r="E3561" s="79"/>
      <c r="F3561" s="70" t="e">
        <f>VLOOKUP($E3561:$E$4969,'PLANO DE APLICAÇÃO'!$A$4:$B$1013,2,0)</f>
        <v>#N/A</v>
      </c>
      <c r="G3561" s="71"/>
      <c r="H3561" s="130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73"/>
      <c r="J3561" s="74"/>
      <c r="K3561" s="78"/>
    </row>
    <row r="3562" spans="1:11" s="131" customFormat="1" ht="41.25" customHeight="1" thickBot="1">
      <c r="A3562" s="68"/>
      <c r="B3562" s="77"/>
      <c r="C3562" s="76"/>
      <c r="D3562" s="69" t="e">
        <f>VLOOKUP($C3561:$C$4969,$C$27:$D$4969,2,0)</f>
        <v>#N/A</v>
      </c>
      <c r="E3562" s="79"/>
      <c r="F3562" s="70" t="e">
        <f>VLOOKUP($E3562:$E$4969,'PLANO DE APLICAÇÃO'!$A$4:$B$1013,2,0)</f>
        <v>#N/A</v>
      </c>
      <c r="G3562" s="71"/>
      <c r="H3562" s="130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73"/>
      <c r="J3562" s="74"/>
      <c r="K3562" s="78"/>
    </row>
    <row r="3563" spans="1:11" s="131" customFormat="1" ht="41.25" customHeight="1" thickBot="1">
      <c r="A3563" s="68"/>
      <c r="B3563" s="77"/>
      <c r="C3563" s="76"/>
      <c r="D3563" s="69" t="e">
        <f>VLOOKUP($C3562:$C$4969,$C$27:$D$4969,2,0)</f>
        <v>#N/A</v>
      </c>
      <c r="E3563" s="79"/>
      <c r="F3563" s="70" t="e">
        <f>VLOOKUP($E3563:$E$4969,'PLANO DE APLICAÇÃO'!$A$4:$B$1013,2,0)</f>
        <v>#N/A</v>
      </c>
      <c r="G3563" s="71"/>
      <c r="H3563" s="130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73"/>
      <c r="J3563" s="74"/>
      <c r="K3563" s="78"/>
    </row>
    <row r="3564" spans="1:11" s="131" customFormat="1" ht="41.25" customHeight="1" thickBot="1">
      <c r="A3564" s="68"/>
      <c r="B3564" s="77"/>
      <c r="C3564" s="76"/>
      <c r="D3564" s="69" t="e">
        <f>VLOOKUP($C3563:$C$4969,$C$27:$D$4969,2,0)</f>
        <v>#N/A</v>
      </c>
      <c r="E3564" s="79"/>
      <c r="F3564" s="70" t="e">
        <f>VLOOKUP($E3564:$E$4969,'PLANO DE APLICAÇÃO'!$A$4:$B$1013,2,0)</f>
        <v>#N/A</v>
      </c>
      <c r="G3564" s="71"/>
      <c r="H3564" s="130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73"/>
      <c r="J3564" s="74"/>
      <c r="K3564" s="78"/>
    </row>
    <row r="3565" spans="1:11" s="131" customFormat="1" ht="41.25" customHeight="1" thickBot="1">
      <c r="A3565" s="68"/>
      <c r="B3565" s="77"/>
      <c r="C3565" s="76"/>
      <c r="D3565" s="69" t="e">
        <f>VLOOKUP($C3564:$C$4969,$C$27:$D$4969,2,0)</f>
        <v>#N/A</v>
      </c>
      <c r="E3565" s="79"/>
      <c r="F3565" s="70" t="e">
        <f>VLOOKUP($E3565:$E$4969,'PLANO DE APLICAÇÃO'!$A$4:$B$1013,2,0)</f>
        <v>#N/A</v>
      </c>
      <c r="G3565" s="71"/>
      <c r="H3565" s="130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73"/>
      <c r="J3565" s="74"/>
      <c r="K3565" s="78"/>
    </row>
    <row r="3566" spans="1:11" s="131" customFormat="1" ht="41.25" customHeight="1" thickBot="1">
      <c r="A3566" s="68"/>
      <c r="B3566" s="77"/>
      <c r="C3566" s="76"/>
      <c r="D3566" s="69" t="e">
        <f>VLOOKUP($C3565:$C$4969,$C$27:$D$4969,2,0)</f>
        <v>#N/A</v>
      </c>
      <c r="E3566" s="79"/>
      <c r="F3566" s="70" t="e">
        <f>VLOOKUP($E3566:$E$4969,'PLANO DE APLICAÇÃO'!$A$4:$B$1013,2,0)</f>
        <v>#N/A</v>
      </c>
      <c r="G3566" s="71"/>
      <c r="H3566" s="130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73"/>
      <c r="J3566" s="74"/>
      <c r="K3566" s="78"/>
    </row>
    <row r="3567" spans="1:11" s="131" customFormat="1" ht="41.25" customHeight="1" thickBot="1">
      <c r="A3567" s="68"/>
      <c r="B3567" s="77"/>
      <c r="C3567" s="76"/>
      <c r="D3567" s="69" t="e">
        <f>VLOOKUP($C3566:$C$4969,$C$27:$D$4969,2,0)</f>
        <v>#N/A</v>
      </c>
      <c r="E3567" s="79"/>
      <c r="F3567" s="70" t="e">
        <f>VLOOKUP($E3567:$E$4969,'PLANO DE APLICAÇÃO'!$A$4:$B$1013,2,0)</f>
        <v>#N/A</v>
      </c>
      <c r="G3567" s="71"/>
      <c r="H3567" s="130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73"/>
      <c r="J3567" s="74"/>
      <c r="K3567" s="78"/>
    </row>
    <row r="3568" spans="1:11" s="131" customFormat="1" ht="41.25" customHeight="1" thickBot="1">
      <c r="A3568" s="68"/>
      <c r="B3568" s="77"/>
      <c r="C3568" s="76"/>
      <c r="D3568" s="69" t="e">
        <f>VLOOKUP($C3567:$C$4969,$C$27:$D$4969,2,0)</f>
        <v>#N/A</v>
      </c>
      <c r="E3568" s="79"/>
      <c r="F3568" s="70" t="e">
        <f>VLOOKUP($E3568:$E$4969,'PLANO DE APLICAÇÃO'!$A$4:$B$1013,2,0)</f>
        <v>#N/A</v>
      </c>
      <c r="G3568" s="71"/>
      <c r="H3568" s="130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73"/>
      <c r="J3568" s="74"/>
      <c r="K3568" s="78"/>
    </row>
    <row r="3569" spans="1:11" s="131" customFormat="1" ht="41.25" customHeight="1" thickBot="1">
      <c r="A3569" s="68"/>
      <c r="B3569" s="77"/>
      <c r="C3569" s="76"/>
      <c r="D3569" s="69" t="e">
        <f>VLOOKUP($C3568:$C$4969,$C$27:$D$4969,2,0)</f>
        <v>#N/A</v>
      </c>
      <c r="E3569" s="79"/>
      <c r="F3569" s="70" t="e">
        <f>VLOOKUP($E3569:$E$4969,'PLANO DE APLICAÇÃO'!$A$4:$B$1013,2,0)</f>
        <v>#N/A</v>
      </c>
      <c r="G3569" s="71"/>
      <c r="H3569" s="130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73"/>
      <c r="J3569" s="74"/>
      <c r="K3569" s="78"/>
    </row>
    <row r="3570" spans="1:11" s="131" customFormat="1" ht="41.25" customHeight="1" thickBot="1">
      <c r="A3570" s="68"/>
      <c r="B3570" s="77"/>
      <c r="C3570" s="76"/>
      <c r="D3570" s="69" t="e">
        <f>VLOOKUP($C3569:$C$4969,$C$27:$D$4969,2,0)</f>
        <v>#N/A</v>
      </c>
      <c r="E3570" s="79"/>
      <c r="F3570" s="70" t="e">
        <f>VLOOKUP($E3570:$E$4969,'PLANO DE APLICAÇÃO'!$A$4:$B$1013,2,0)</f>
        <v>#N/A</v>
      </c>
      <c r="G3570" s="71"/>
      <c r="H3570" s="130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73"/>
      <c r="J3570" s="74"/>
      <c r="K3570" s="78"/>
    </row>
    <row r="3571" spans="1:11" s="131" customFormat="1" ht="41.25" customHeight="1" thickBot="1">
      <c r="A3571" s="68"/>
      <c r="B3571" s="77"/>
      <c r="C3571" s="76"/>
      <c r="D3571" s="69" t="e">
        <f>VLOOKUP($C3570:$C$4969,$C$27:$D$4969,2,0)</f>
        <v>#N/A</v>
      </c>
      <c r="E3571" s="79"/>
      <c r="F3571" s="70" t="e">
        <f>VLOOKUP($E3571:$E$4969,'PLANO DE APLICAÇÃO'!$A$4:$B$1013,2,0)</f>
        <v>#N/A</v>
      </c>
      <c r="G3571" s="71"/>
      <c r="H3571" s="130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73"/>
      <c r="J3571" s="74"/>
      <c r="K3571" s="78"/>
    </row>
    <row r="3572" spans="1:11" s="131" customFormat="1" ht="41.25" customHeight="1" thickBot="1">
      <c r="A3572" s="68"/>
      <c r="B3572" s="77"/>
      <c r="C3572" s="76"/>
      <c r="D3572" s="69" t="e">
        <f>VLOOKUP($C3571:$C$4969,$C$27:$D$4969,2,0)</f>
        <v>#N/A</v>
      </c>
      <c r="E3572" s="79"/>
      <c r="F3572" s="70" t="e">
        <f>VLOOKUP($E3572:$E$4969,'PLANO DE APLICAÇÃO'!$A$4:$B$1013,2,0)</f>
        <v>#N/A</v>
      </c>
      <c r="G3572" s="71"/>
      <c r="H3572" s="130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73"/>
      <c r="J3572" s="74"/>
      <c r="K3572" s="78"/>
    </row>
    <row r="3573" spans="1:11" s="131" customFormat="1" ht="41.25" customHeight="1" thickBot="1">
      <c r="A3573" s="68"/>
      <c r="B3573" s="77"/>
      <c r="C3573" s="76"/>
      <c r="D3573" s="69" t="e">
        <f>VLOOKUP($C3572:$C$4969,$C$27:$D$4969,2,0)</f>
        <v>#N/A</v>
      </c>
      <c r="E3573" s="79"/>
      <c r="F3573" s="70" t="e">
        <f>VLOOKUP($E3573:$E$4969,'PLANO DE APLICAÇÃO'!$A$4:$B$1013,2,0)</f>
        <v>#N/A</v>
      </c>
      <c r="G3573" s="71"/>
      <c r="H3573" s="130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73"/>
      <c r="J3573" s="74"/>
      <c r="K3573" s="78"/>
    </row>
    <row r="3574" spans="1:11" s="131" customFormat="1" ht="41.25" customHeight="1" thickBot="1">
      <c r="A3574" s="68"/>
      <c r="B3574" s="77"/>
      <c r="C3574" s="76"/>
      <c r="D3574" s="69" t="e">
        <f>VLOOKUP($C3573:$C$4969,$C$27:$D$4969,2,0)</f>
        <v>#N/A</v>
      </c>
      <c r="E3574" s="79"/>
      <c r="F3574" s="70" t="e">
        <f>VLOOKUP($E3574:$E$4969,'PLANO DE APLICAÇÃO'!$A$4:$B$1013,2,0)</f>
        <v>#N/A</v>
      </c>
      <c r="G3574" s="71"/>
      <c r="H3574" s="130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73"/>
      <c r="J3574" s="74"/>
      <c r="K3574" s="78"/>
    </row>
    <row r="3575" spans="1:11" s="131" customFormat="1" ht="41.25" customHeight="1" thickBot="1">
      <c r="A3575" s="68"/>
      <c r="B3575" s="77"/>
      <c r="C3575" s="76"/>
      <c r="D3575" s="69" t="e">
        <f>VLOOKUP($C3574:$C$4969,$C$27:$D$4969,2,0)</f>
        <v>#N/A</v>
      </c>
      <c r="E3575" s="79"/>
      <c r="F3575" s="70" t="e">
        <f>VLOOKUP($E3575:$E$4969,'PLANO DE APLICAÇÃO'!$A$4:$B$1013,2,0)</f>
        <v>#N/A</v>
      </c>
      <c r="G3575" s="71"/>
      <c r="H3575" s="130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73"/>
      <c r="J3575" s="74"/>
      <c r="K3575" s="78"/>
    </row>
    <row r="3576" spans="1:11" s="131" customFormat="1" ht="41.25" customHeight="1" thickBot="1">
      <c r="A3576" s="68"/>
      <c r="B3576" s="77"/>
      <c r="C3576" s="76"/>
      <c r="D3576" s="69" t="e">
        <f>VLOOKUP($C3575:$C$4969,$C$27:$D$4969,2,0)</f>
        <v>#N/A</v>
      </c>
      <c r="E3576" s="79"/>
      <c r="F3576" s="70" t="e">
        <f>VLOOKUP($E3576:$E$4969,'PLANO DE APLICAÇÃO'!$A$4:$B$1013,2,0)</f>
        <v>#N/A</v>
      </c>
      <c r="G3576" s="71"/>
      <c r="H3576" s="130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73"/>
      <c r="J3576" s="74"/>
      <c r="K3576" s="78"/>
    </row>
    <row r="3577" spans="1:11" s="131" customFormat="1" ht="41.25" customHeight="1" thickBot="1">
      <c r="A3577" s="68"/>
      <c r="B3577" s="77"/>
      <c r="C3577" s="76"/>
      <c r="D3577" s="69" t="e">
        <f>VLOOKUP($C3576:$C$4969,$C$27:$D$4969,2,0)</f>
        <v>#N/A</v>
      </c>
      <c r="E3577" s="79"/>
      <c r="F3577" s="70" t="e">
        <f>VLOOKUP($E3577:$E$4969,'PLANO DE APLICAÇÃO'!$A$4:$B$1013,2,0)</f>
        <v>#N/A</v>
      </c>
      <c r="G3577" s="71"/>
      <c r="H3577" s="130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73"/>
      <c r="J3577" s="74"/>
      <c r="K3577" s="78"/>
    </row>
    <row r="3578" spans="1:11" s="131" customFormat="1" ht="41.25" customHeight="1" thickBot="1">
      <c r="A3578" s="68"/>
      <c r="B3578" s="77"/>
      <c r="C3578" s="76"/>
      <c r="D3578" s="69" t="e">
        <f>VLOOKUP($C3577:$C$4969,$C$27:$D$4969,2,0)</f>
        <v>#N/A</v>
      </c>
      <c r="E3578" s="79"/>
      <c r="F3578" s="70" t="e">
        <f>VLOOKUP($E3578:$E$4969,'PLANO DE APLICAÇÃO'!$A$4:$B$1013,2,0)</f>
        <v>#N/A</v>
      </c>
      <c r="G3578" s="71"/>
      <c r="H3578" s="130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73"/>
      <c r="J3578" s="74"/>
      <c r="K3578" s="78"/>
    </row>
    <row r="3579" spans="1:11" s="131" customFormat="1" ht="41.25" customHeight="1" thickBot="1">
      <c r="A3579" s="68"/>
      <c r="B3579" s="77"/>
      <c r="C3579" s="76"/>
      <c r="D3579" s="69" t="e">
        <f>VLOOKUP($C3578:$C$4969,$C$27:$D$4969,2,0)</f>
        <v>#N/A</v>
      </c>
      <c r="E3579" s="79"/>
      <c r="F3579" s="70" t="e">
        <f>VLOOKUP($E3579:$E$4969,'PLANO DE APLICAÇÃO'!$A$4:$B$1013,2,0)</f>
        <v>#N/A</v>
      </c>
      <c r="G3579" s="71"/>
      <c r="H3579" s="130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73"/>
      <c r="J3579" s="74"/>
      <c r="K3579" s="78"/>
    </row>
    <row r="3580" spans="1:11" s="131" customFormat="1" ht="41.25" customHeight="1" thickBot="1">
      <c r="A3580" s="68"/>
      <c r="B3580" s="77"/>
      <c r="C3580" s="76"/>
      <c r="D3580" s="69" t="e">
        <f>VLOOKUP($C3579:$C$4969,$C$27:$D$4969,2,0)</f>
        <v>#N/A</v>
      </c>
      <c r="E3580" s="79"/>
      <c r="F3580" s="70" t="e">
        <f>VLOOKUP($E3580:$E$4969,'PLANO DE APLICAÇÃO'!$A$4:$B$1013,2,0)</f>
        <v>#N/A</v>
      </c>
      <c r="G3580" s="71"/>
      <c r="H3580" s="130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73"/>
      <c r="J3580" s="74"/>
      <c r="K3580" s="78"/>
    </row>
    <row r="3581" spans="1:11" s="131" customFormat="1" ht="41.25" customHeight="1" thickBot="1">
      <c r="A3581" s="68"/>
      <c r="B3581" s="77"/>
      <c r="C3581" s="76"/>
      <c r="D3581" s="69" t="e">
        <f>VLOOKUP($C3580:$C$4969,$C$27:$D$4969,2,0)</f>
        <v>#N/A</v>
      </c>
      <c r="E3581" s="79"/>
      <c r="F3581" s="70" t="e">
        <f>VLOOKUP($E3581:$E$4969,'PLANO DE APLICAÇÃO'!$A$4:$B$1013,2,0)</f>
        <v>#N/A</v>
      </c>
      <c r="G3581" s="71"/>
      <c r="H3581" s="130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73"/>
      <c r="J3581" s="74"/>
      <c r="K3581" s="78"/>
    </row>
    <row r="3582" spans="1:11" s="131" customFormat="1" ht="41.25" customHeight="1" thickBot="1">
      <c r="A3582" s="68"/>
      <c r="B3582" s="77"/>
      <c r="C3582" s="76"/>
      <c r="D3582" s="69" t="e">
        <f>VLOOKUP($C3581:$C$4969,$C$27:$D$4969,2,0)</f>
        <v>#N/A</v>
      </c>
      <c r="E3582" s="79"/>
      <c r="F3582" s="70" t="e">
        <f>VLOOKUP($E3582:$E$4969,'PLANO DE APLICAÇÃO'!$A$4:$B$1013,2,0)</f>
        <v>#N/A</v>
      </c>
      <c r="G3582" s="71"/>
      <c r="H3582" s="130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73"/>
      <c r="J3582" s="74"/>
      <c r="K3582" s="78"/>
    </row>
    <row r="3583" spans="1:11" s="131" customFormat="1" ht="41.25" customHeight="1" thickBot="1">
      <c r="A3583" s="68"/>
      <c r="B3583" s="77"/>
      <c r="C3583" s="76"/>
      <c r="D3583" s="69" t="e">
        <f>VLOOKUP($C3582:$C$4969,$C$27:$D$4969,2,0)</f>
        <v>#N/A</v>
      </c>
      <c r="E3583" s="79"/>
      <c r="F3583" s="70" t="e">
        <f>VLOOKUP($E3583:$E$4969,'PLANO DE APLICAÇÃO'!$A$4:$B$1013,2,0)</f>
        <v>#N/A</v>
      </c>
      <c r="G3583" s="71"/>
      <c r="H3583" s="130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73"/>
      <c r="J3583" s="74"/>
      <c r="K3583" s="78"/>
    </row>
    <row r="3584" spans="1:11" s="131" customFormat="1" ht="41.25" customHeight="1" thickBot="1">
      <c r="A3584" s="68"/>
      <c r="B3584" s="77"/>
      <c r="C3584" s="76"/>
      <c r="D3584" s="69" t="e">
        <f>VLOOKUP($C3583:$C$4969,$C$27:$D$4969,2,0)</f>
        <v>#N/A</v>
      </c>
      <c r="E3584" s="79"/>
      <c r="F3584" s="70" t="e">
        <f>VLOOKUP($E3584:$E$4969,'PLANO DE APLICAÇÃO'!$A$4:$B$1013,2,0)</f>
        <v>#N/A</v>
      </c>
      <c r="G3584" s="71"/>
      <c r="H3584" s="130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73"/>
      <c r="J3584" s="74"/>
      <c r="K3584" s="78"/>
    </row>
    <row r="3585" spans="1:11" s="131" customFormat="1" ht="41.25" customHeight="1" thickBot="1">
      <c r="A3585" s="68"/>
      <c r="B3585" s="77"/>
      <c r="C3585" s="76"/>
      <c r="D3585" s="69" t="e">
        <f>VLOOKUP($C3584:$C$4969,$C$27:$D$4969,2,0)</f>
        <v>#N/A</v>
      </c>
      <c r="E3585" s="79"/>
      <c r="F3585" s="70" t="e">
        <f>VLOOKUP($E3585:$E$4969,'PLANO DE APLICAÇÃO'!$A$4:$B$1013,2,0)</f>
        <v>#N/A</v>
      </c>
      <c r="G3585" s="71"/>
      <c r="H3585" s="130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73"/>
      <c r="J3585" s="74"/>
      <c r="K3585" s="78"/>
    </row>
    <row r="3586" spans="1:11" s="131" customFormat="1" ht="41.25" customHeight="1" thickBot="1">
      <c r="A3586" s="68"/>
      <c r="B3586" s="77"/>
      <c r="C3586" s="76"/>
      <c r="D3586" s="69" t="e">
        <f>VLOOKUP($C3585:$C$4969,$C$27:$D$4969,2,0)</f>
        <v>#N/A</v>
      </c>
      <c r="E3586" s="79"/>
      <c r="F3586" s="70" t="e">
        <f>VLOOKUP($E3586:$E$4969,'PLANO DE APLICAÇÃO'!$A$4:$B$1013,2,0)</f>
        <v>#N/A</v>
      </c>
      <c r="G3586" s="71"/>
      <c r="H3586" s="130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73"/>
      <c r="J3586" s="74"/>
      <c r="K3586" s="78"/>
    </row>
    <row r="3587" spans="1:11" s="131" customFormat="1" ht="41.25" customHeight="1" thickBot="1">
      <c r="A3587" s="68"/>
      <c r="B3587" s="77"/>
      <c r="C3587" s="76"/>
      <c r="D3587" s="69" t="e">
        <f>VLOOKUP($C3586:$C$4969,$C$27:$D$4969,2,0)</f>
        <v>#N/A</v>
      </c>
      <c r="E3587" s="79"/>
      <c r="F3587" s="70" t="e">
        <f>VLOOKUP($E3587:$E$4969,'PLANO DE APLICAÇÃO'!$A$4:$B$1013,2,0)</f>
        <v>#N/A</v>
      </c>
      <c r="G3587" s="71"/>
      <c r="H3587" s="130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73"/>
      <c r="J3587" s="74"/>
      <c r="K3587" s="78"/>
    </row>
    <row r="3588" spans="1:11" s="131" customFormat="1" ht="41.25" customHeight="1" thickBot="1">
      <c r="A3588" s="68"/>
      <c r="B3588" s="77"/>
      <c r="C3588" s="76"/>
      <c r="D3588" s="69" t="e">
        <f>VLOOKUP($C3587:$C$4969,$C$27:$D$4969,2,0)</f>
        <v>#N/A</v>
      </c>
      <c r="E3588" s="79"/>
      <c r="F3588" s="70" t="e">
        <f>VLOOKUP($E3588:$E$4969,'PLANO DE APLICAÇÃO'!$A$4:$B$1013,2,0)</f>
        <v>#N/A</v>
      </c>
      <c r="G3588" s="71"/>
      <c r="H3588" s="130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73"/>
      <c r="J3588" s="74"/>
      <c r="K3588" s="78"/>
    </row>
    <row r="3589" spans="1:11" s="131" customFormat="1" ht="41.25" customHeight="1" thickBot="1">
      <c r="A3589" s="68"/>
      <c r="B3589" s="77"/>
      <c r="C3589" s="76"/>
      <c r="D3589" s="69" t="e">
        <f>VLOOKUP($C3588:$C$4969,$C$27:$D$4969,2,0)</f>
        <v>#N/A</v>
      </c>
      <c r="E3589" s="79"/>
      <c r="F3589" s="70" t="e">
        <f>VLOOKUP($E3589:$E$4969,'PLANO DE APLICAÇÃO'!$A$4:$B$1013,2,0)</f>
        <v>#N/A</v>
      </c>
      <c r="G3589" s="71"/>
      <c r="H3589" s="130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73"/>
      <c r="J3589" s="74"/>
      <c r="K3589" s="78"/>
    </row>
    <row r="3590" spans="1:11" s="131" customFormat="1" ht="41.25" customHeight="1" thickBot="1">
      <c r="A3590" s="68"/>
      <c r="B3590" s="77"/>
      <c r="C3590" s="76"/>
      <c r="D3590" s="69" t="e">
        <f>VLOOKUP($C3589:$C$4969,$C$27:$D$4969,2,0)</f>
        <v>#N/A</v>
      </c>
      <c r="E3590" s="79"/>
      <c r="F3590" s="70" t="e">
        <f>VLOOKUP($E3590:$E$4969,'PLANO DE APLICAÇÃO'!$A$4:$B$1013,2,0)</f>
        <v>#N/A</v>
      </c>
      <c r="G3590" s="71"/>
      <c r="H3590" s="130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73"/>
      <c r="J3590" s="74"/>
      <c r="K3590" s="78"/>
    </row>
    <row r="3591" spans="1:11" s="131" customFormat="1" ht="41.25" customHeight="1" thickBot="1">
      <c r="A3591" s="68"/>
      <c r="B3591" s="77"/>
      <c r="C3591" s="76"/>
      <c r="D3591" s="69" t="e">
        <f>VLOOKUP($C3590:$C$4969,$C$27:$D$4969,2,0)</f>
        <v>#N/A</v>
      </c>
      <c r="E3591" s="79"/>
      <c r="F3591" s="70" t="e">
        <f>VLOOKUP($E3591:$E$4969,'PLANO DE APLICAÇÃO'!$A$4:$B$1013,2,0)</f>
        <v>#N/A</v>
      </c>
      <c r="G3591" s="71"/>
      <c r="H3591" s="130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73"/>
      <c r="J3591" s="74"/>
      <c r="K3591" s="78"/>
    </row>
    <row r="3592" spans="1:11" s="131" customFormat="1" ht="41.25" customHeight="1" thickBot="1">
      <c r="A3592" s="68"/>
      <c r="B3592" s="77"/>
      <c r="C3592" s="76"/>
      <c r="D3592" s="69" t="e">
        <f>VLOOKUP($C3591:$C$4969,$C$27:$D$4969,2,0)</f>
        <v>#N/A</v>
      </c>
      <c r="E3592" s="79"/>
      <c r="F3592" s="70" t="e">
        <f>VLOOKUP($E3592:$E$4969,'PLANO DE APLICAÇÃO'!$A$4:$B$1013,2,0)</f>
        <v>#N/A</v>
      </c>
      <c r="G3592" s="71"/>
      <c r="H3592" s="130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73"/>
      <c r="J3592" s="74"/>
      <c r="K3592" s="78"/>
    </row>
    <row r="3593" spans="1:11" s="131" customFormat="1" ht="41.25" customHeight="1" thickBot="1">
      <c r="A3593" s="68"/>
      <c r="B3593" s="77"/>
      <c r="C3593" s="76"/>
      <c r="D3593" s="69" t="e">
        <f>VLOOKUP($C3592:$C$4969,$C$27:$D$4969,2,0)</f>
        <v>#N/A</v>
      </c>
      <c r="E3593" s="79"/>
      <c r="F3593" s="70" t="e">
        <f>VLOOKUP($E3593:$E$4969,'PLANO DE APLICAÇÃO'!$A$4:$B$1013,2,0)</f>
        <v>#N/A</v>
      </c>
      <c r="G3593" s="71"/>
      <c r="H3593" s="130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73"/>
      <c r="J3593" s="74"/>
      <c r="K3593" s="78"/>
    </row>
    <row r="3594" spans="1:11" s="131" customFormat="1" ht="41.25" customHeight="1" thickBot="1">
      <c r="A3594" s="68"/>
      <c r="B3594" s="77"/>
      <c r="C3594" s="76"/>
      <c r="D3594" s="69" t="e">
        <f>VLOOKUP($C3593:$C$4969,$C$27:$D$4969,2,0)</f>
        <v>#N/A</v>
      </c>
      <c r="E3594" s="79"/>
      <c r="F3594" s="70" t="e">
        <f>VLOOKUP($E3594:$E$4969,'PLANO DE APLICAÇÃO'!$A$4:$B$1013,2,0)</f>
        <v>#N/A</v>
      </c>
      <c r="G3594" s="71"/>
      <c r="H3594" s="130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73"/>
      <c r="J3594" s="74"/>
      <c r="K3594" s="78"/>
    </row>
    <row r="3595" spans="1:11" s="131" customFormat="1" ht="41.25" customHeight="1" thickBot="1">
      <c r="A3595" s="68"/>
      <c r="B3595" s="77"/>
      <c r="C3595" s="76"/>
      <c r="D3595" s="69" t="e">
        <f>VLOOKUP($C3594:$C$4969,$C$27:$D$4969,2,0)</f>
        <v>#N/A</v>
      </c>
      <c r="E3595" s="79"/>
      <c r="F3595" s="70" t="e">
        <f>VLOOKUP($E3595:$E$4969,'PLANO DE APLICAÇÃO'!$A$4:$B$1013,2,0)</f>
        <v>#N/A</v>
      </c>
      <c r="G3595" s="71"/>
      <c r="H3595" s="130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73"/>
      <c r="J3595" s="74"/>
      <c r="K3595" s="78"/>
    </row>
    <row r="3596" spans="1:11" s="131" customFormat="1" ht="41.25" customHeight="1" thickBot="1">
      <c r="A3596" s="68"/>
      <c r="B3596" s="77"/>
      <c r="C3596" s="76"/>
      <c r="D3596" s="69" t="e">
        <f>VLOOKUP($C3595:$C$4969,$C$27:$D$4969,2,0)</f>
        <v>#N/A</v>
      </c>
      <c r="E3596" s="79"/>
      <c r="F3596" s="70" t="e">
        <f>VLOOKUP($E3596:$E$4969,'PLANO DE APLICAÇÃO'!$A$4:$B$1013,2,0)</f>
        <v>#N/A</v>
      </c>
      <c r="G3596" s="71"/>
      <c r="H3596" s="130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73"/>
      <c r="J3596" s="74"/>
      <c r="K3596" s="78"/>
    </row>
    <row r="3597" spans="1:11" s="131" customFormat="1" ht="41.25" customHeight="1" thickBot="1">
      <c r="A3597" s="68"/>
      <c r="B3597" s="77"/>
      <c r="C3597" s="76"/>
      <c r="D3597" s="69" t="e">
        <f>VLOOKUP($C3596:$C$4969,$C$27:$D$4969,2,0)</f>
        <v>#N/A</v>
      </c>
      <c r="E3597" s="79"/>
      <c r="F3597" s="70" t="e">
        <f>VLOOKUP($E3597:$E$4969,'PLANO DE APLICAÇÃO'!$A$4:$B$1013,2,0)</f>
        <v>#N/A</v>
      </c>
      <c r="G3597" s="71"/>
      <c r="H3597" s="130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73"/>
      <c r="J3597" s="74"/>
      <c r="K3597" s="78"/>
    </row>
    <row r="3598" spans="1:11" s="131" customFormat="1" ht="41.25" customHeight="1" thickBot="1">
      <c r="A3598" s="68"/>
      <c r="B3598" s="77"/>
      <c r="C3598" s="76"/>
      <c r="D3598" s="69" t="e">
        <f>VLOOKUP($C3597:$C$4969,$C$27:$D$4969,2,0)</f>
        <v>#N/A</v>
      </c>
      <c r="E3598" s="79"/>
      <c r="F3598" s="70" t="e">
        <f>VLOOKUP($E3598:$E$4969,'PLANO DE APLICAÇÃO'!$A$4:$B$1013,2,0)</f>
        <v>#N/A</v>
      </c>
      <c r="G3598" s="71"/>
      <c r="H3598" s="130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73"/>
      <c r="J3598" s="74"/>
      <c r="K3598" s="78"/>
    </row>
    <row r="3599" spans="1:11" s="131" customFormat="1" ht="41.25" customHeight="1" thickBot="1">
      <c r="A3599" s="68"/>
      <c r="B3599" s="77"/>
      <c r="C3599" s="76"/>
      <c r="D3599" s="69" t="e">
        <f>VLOOKUP($C3598:$C$4969,$C$27:$D$4969,2,0)</f>
        <v>#N/A</v>
      </c>
      <c r="E3599" s="79"/>
      <c r="F3599" s="70" t="e">
        <f>VLOOKUP($E3599:$E$4969,'PLANO DE APLICAÇÃO'!$A$4:$B$1013,2,0)</f>
        <v>#N/A</v>
      </c>
      <c r="G3599" s="71"/>
      <c r="H3599" s="130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73"/>
      <c r="J3599" s="74"/>
      <c r="K3599" s="78"/>
    </row>
    <row r="3600" spans="1:11" s="131" customFormat="1" ht="41.25" customHeight="1" thickBot="1">
      <c r="A3600" s="68"/>
      <c r="B3600" s="77"/>
      <c r="C3600" s="76"/>
      <c r="D3600" s="69" t="e">
        <f>VLOOKUP($C3599:$C$4969,$C$27:$D$4969,2,0)</f>
        <v>#N/A</v>
      </c>
      <c r="E3600" s="79"/>
      <c r="F3600" s="70" t="e">
        <f>VLOOKUP($E3600:$E$4969,'PLANO DE APLICAÇÃO'!$A$4:$B$1013,2,0)</f>
        <v>#N/A</v>
      </c>
      <c r="G3600" s="71"/>
      <c r="H3600" s="130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73"/>
      <c r="J3600" s="74"/>
      <c r="K3600" s="78"/>
    </row>
    <row r="3601" spans="1:11" s="131" customFormat="1" ht="41.25" customHeight="1" thickBot="1">
      <c r="A3601" s="68"/>
      <c r="B3601" s="77"/>
      <c r="C3601" s="76"/>
      <c r="D3601" s="69" t="e">
        <f>VLOOKUP($C3600:$C$4969,$C$27:$D$4969,2,0)</f>
        <v>#N/A</v>
      </c>
      <c r="E3601" s="79"/>
      <c r="F3601" s="70" t="e">
        <f>VLOOKUP($E3601:$E$4969,'PLANO DE APLICAÇÃO'!$A$4:$B$1013,2,0)</f>
        <v>#N/A</v>
      </c>
      <c r="G3601" s="71"/>
      <c r="H3601" s="130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73"/>
      <c r="J3601" s="74"/>
      <c r="K3601" s="78"/>
    </row>
    <row r="3602" spans="1:11" s="131" customFormat="1" ht="41.25" customHeight="1" thickBot="1">
      <c r="A3602" s="68"/>
      <c r="B3602" s="77"/>
      <c r="C3602" s="76"/>
      <c r="D3602" s="69" t="e">
        <f>VLOOKUP($C3601:$C$4969,$C$27:$D$4969,2,0)</f>
        <v>#N/A</v>
      </c>
      <c r="E3602" s="79"/>
      <c r="F3602" s="70" t="e">
        <f>VLOOKUP($E3602:$E$4969,'PLANO DE APLICAÇÃO'!$A$4:$B$1013,2,0)</f>
        <v>#N/A</v>
      </c>
      <c r="G3602" s="71"/>
      <c r="H3602" s="130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73"/>
      <c r="J3602" s="74"/>
      <c r="K3602" s="78"/>
    </row>
    <row r="3603" spans="1:11" s="131" customFormat="1" ht="41.25" customHeight="1" thickBot="1">
      <c r="A3603" s="68"/>
      <c r="B3603" s="77"/>
      <c r="C3603" s="76"/>
      <c r="D3603" s="69" t="e">
        <f>VLOOKUP($C3602:$C$4969,$C$27:$D$4969,2,0)</f>
        <v>#N/A</v>
      </c>
      <c r="E3603" s="79"/>
      <c r="F3603" s="70" t="e">
        <f>VLOOKUP($E3603:$E$4969,'PLANO DE APLICAÇÃO'!$A$4:$B$1013,2,0)</f>
        <v>#N/A</v>
      </c>
      <c r="G3603" s="71"/>
      <c r="H3603" s="130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73"/>
      <c r="J3603" s="74"/>
      <c r="K3603" s="78"/>
    </row>
    <row r="3604" spans="1:11" s="131" customFormat="1" ht="41.25" customHeight="1" thickBot="1">
      <c r="A3604" s="68"/>
      <c r="B3604" s="77"/>
      <c r="C3604" s="76"/>
      <c r="D3604" s="69" t="e">
        <f>VLOOKUP($C3603:$C$4969,$C$27:$D$4969,2,0)</f>
        <v>#N/A</v>
      </c>
      <c r="E3604" s="79"/>
      <c r="F3604" s="70" t="e">
        <f>VLOOKUP($E3604:$E$4969,'PLANO DE APLICAÇÃO'!$A$4:$B$1013,2,0)</f>
        <v>#N/A</v>
      </c>
      <c r="G3604" s="71"/>
      <c r="H3604" s="130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73"/>
      <c r="J3604" s="74"/>
      <c r="K3604" s="78"/>
    </row>
    <row r="3605" spans="1:11" s="131" customFormat="1" ht="41.25" customHeight="1" thickBot="1">
      <c r="A3605" s="68"/>
      <c r="B3605" s="77"/>
      <c r="C3605" s="76"/>
      <c r="D3605" s="69" t="e">
        <f>VLOOKUP($C3604:$C$4969,$C$27:$D$4969,2,0)</f>
        <v>#N/A</v>
      </c>
      <c r="E3605" s="79"/>
      <c r="F3605" s="70" t="e">
        <f>VLOOKUP($E3605:$E$4969,'PLANO DE APLICAÇÃO'!$A$4:$B$1013,2,0)</f>
        <v>#N/A</v>
      </c>
      <c r="G3605" s="71"/>
      <c r="H3605" s="130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73"/>
      <c r="J3605" s="74"/>
      <c r="K3605" s="78"/>
    </row>
    <row r="3606" spans="1:11" s="131" customFormat="1" ht="41.25" customHeight="1" thickBot="1">
      <c r="A3606" s="68"/>
      <c r="B3606" s="77"/>
      <c r="C3606" s="76"/>
      <c r="D3606" s="69" t="e">
        <f>VLOOKUP($C3605:$C$4969,$C$27:$D$4969,2,0)</f>
        <v>#N/A</v>
      </c>
      <c r="E3606" s="79"/>
      <c r="F3606" s="70" t="e">
        <f>VLOOKUP($E3606:$E$4969,'PLANO DE APLICAÇÃO'!$A$4:$B$1013,2,0)</f>
        <v>#N/A</v>
      </c>
      <c r="G3606" s="71"/>
      <c r="H3606" s="130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73"/>
      <c r="J3606" s="74"/>
      <c r="K3606" s="78"/>
    </row>
    <row r="3607" spans="1:11" s="131" customFormat="1" ht="41.25" customHeight="1" thickBot="1">
      <c r="A3607" s="68"/>
      <c r="B3607" s="77"/>
      <c r="C3607" s="76"/>
      <c r="D3607" s="69" t="e">
        <f>VLOOKUP($C3606:$C$4969,$C$27:$D$4969,2,0)</f>
        <v>#N/A</v>
      </c>
      <c r="E3607" s="79"/>
      <c r="F3607" s="70" t="e">
        <f>VLOOKUP($E3607:$E$4969,'PLANO DE APLICAÇÃO'!$A$4:$B$1013,2,0)</f>
        <v>#N/A</v>
      </c>
      <c r="G3607" s="71"/>
      <c r="H3607" s="130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73"/>
      <c r="J3607" s="74"/>
      <c r="K3607" s="78"/>
    </row>
    <row r="3608" spans="1:11" s="131" customFormat="1" ht="41.25" customHeight="1" thickBot="1">
      <c r="A3608" s="68"/>
      <c r="B3608" s="77"/>
      <c r="C3608" s="76"/>
      <c r="D3608" s="69" t="e">
        <f>VLOOKUP($C3607:$C$4969,$C$27:$D$4969,2,0)</f>
        <v>#N/A</v>
      </c>
      <c r="E3608" s="79"/>
      <c r="F3608" s="70" t="e">
        <f>VLOOKUP($E3608:$E$4969,'PLANO DE APLICAÇÃO'!$A$4:$B$1013,2,0)</f>
        <v>#N/A</v>
      </c>
      <c r="G3608" s="71"/>
      <c r="H3608" s="130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73"/>
      <c r="J3608" s="74"/>
      <c r="K3608" s="78"/>
    </row>
    <row r="3609" spans="1:11" s="131" customFormat="1" ht="41.25" customHeight="1" thickBot="1">
      <c r="A3609" s="68"/>
      <c r="B3609" s="77"/>
      <c r="C3609" s="76"/>
      <c r="D3609" s="69" t="e">
        <f>VLOOKUP($C3608:$C$4969,$C$27:$D$4969,2,0)</f>
        <v>#N/A</v>
      </c>
      <c r="E3609" s="79"/>
      <c r="F3609" s="70" t="e">
        <f>VLOOKUP($E3609:$E$4969,'PLANO DE APLICAÇÃO'!$A$4:$B$1013,2,0)</f>
        <v>#N/A</v>
      </c>
      <c r="G3609" s="71"/>
      <c r="H3609" s="130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73"/>
      <c r="J3609" s="74"/>
      <c r="K3609" s="78"/>
    </row>
    <row r="3610" spans="1:11" s="131" customFormat="1" ht="41.25" customHeight="1" thickBot="1">
      <c r="A3610" s="68"/>
      <c r="B3610" s="77"/>
      <c r="C3610" s="76"/>
      <c r="D3610" s="69" t="e">
        <f>VLOOKUP($C3609:$C$4969,$C$27:$D$4969,2,0)</f>
        <v>#N/A</v>
      </c>
      <c r="E3610" s="79"/>
      <c r="F3610" s="70" t="e">
        <f>VLOOKUP($E3610:$E$4969,'PLANO DE APLICAÇÃO'!$A$4:$B$1013,2,0)</f>
        <v>#N/A</v>
      </c>
      <c r="G3610" s="71"/>
      <c r="H3610" s="130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73"/>
      <c r="J3610" s="74"/>
      <c r="K3610" s="78"/>
    </row>
    <row r="3611" spans="1:11" s="131" customFormat="1" ht="41.25" customHeight="1" thickBot="1">
      <c r="A3611" s="68"/>
      <c r="B3611" s="77"/>
      <c r="C3611" s="76"/>
      <c r="D3611" s="69" t="e">
        <f>VLOOKUP($C3610:$C$4969,$C$27:$D$4969,2,0)</f>
        <v>#N/A</v>
      </c>
      <c r="E3611" s="79"/>
      <c r="F3611" s="70" t="e">
        <f>VLOOKUP($E3611:$E$4969,'PLANO DE APLICAÇÃO'!$A$4:$B$1013,2,0)</f>
        <v>#N/A</v>
      </c>
      <c r="G3611" s="71"/>
      <c r="H3611" s="130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73"/>
      <c r="J3611" s="74"/>
      <c r="K3611" s="78"/>
    </row>
    <row r="3612" spans="1:11" s="131" customFormat="1" ht="41.25" customHeight="1" thickBot="1">
      <c r="A3612" s="68"/>
      <c r="B3612" s="77"/>
      <c r="C3612" s="76"/>
      <c r="D3612" s="69" t="e">
        <f>VLOOKUP($C3611:$C$4969,$C$27:$D$4969,2,0)</f>
        <v>#N/A</v>
      </c>
      <c r="E3612" s="79"/>
      <c r="F3612" s="70" t="e">
        <f>VLOOKUP($E3612:$E$4969,'PLANO DE APLICAÇÃO'!$A$4:$B$1013,2,0)</f>
        <v>#N/A</v>
      </c>
      <c r="G3612" s="71"/>
      <c r="H3612" s="130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73"/>
      <c r="J3612" s="74"/>
      <c r="K3612" s="78"/>
    </row>
    <row r="3613" spans="1:11" s="131" customFormat="1" ht="41.25" customHeight="1" thickBot="1">
      <c r="A3613" s="68"/>
      <c r="B3613" s="77"/>
      <c r="C3613" s="76"/>
      <c r="D3613" s="69" t="e">
        <f>VLOOKUP($C3612:$C$4969,$C$27:$D$4969,2,0)</f>
        <v>#N/A</v>
      </c>
      <c r="E3613" s="79"/>
      <c r="F3613" s="70" t="e">
        <f>VLOOKUP($E3613:$E$4969,'PLANO DE APLICAÇÃO'!$A$4:$B$1013,2,0)</f>
        <v>#N/A</v>
      </c>
      <c r="G3613" s="71"/>
      <c r="H3613" s="130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73"/>
      <c r="J3613" s="74"/>
      <c r="K3613" s="78"/>
    </row>
    <row r="3614" spans="1:11" s="131" customFormat="1" ht="41.25" customHeight="1" thickBot="1">
      <c r="A3614" s="68"/>
      <c r="B3614" s="77"/>
      <c r="C3614" s="76"/>
      <c r="D3614" s="69" t="e">
        <f>VLOOKUP($C3613:$C$4969,$C$27:$D$4969,2,0)</f>
        <v>#N/A</v>
      </c>
      <c r="E3614" s="79"/>
      <c r="F3614" s="70" t="e">
        <f>VLOOKUP($E3614:$E$4969,'PLANO DE APLICAÇÃO'!$A$4:$B$1013,2,0)</f>
        <v>#N/A</v>
      </c>
      <c r="G3614" s="71"/>
      <c r="H3614" s="130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73"/>
      <c r="J3614" s="74"/>
      <c r="K3614" s="78"/>
    </row>
    <row r="3615" spans="1:11" s="131" customFormat="1" ht="41.25" customHeight="1" thickBot="1">
      <c r="A3615" s="68"/>
      <c r="B3615" s="77"/>
      <c r="C3615" s="76"/>
      <c r="D3615" s="69" t="e">
        <f>VLOOKUP($C3614:$C$4969,$C$27:$D$4969,2,0)</f>
        <v>#N/A</v>
      </c>
      <c r="E3615" s="79"/>
      <c r="F3615" s="70" t="e">
        <f>VLOOKUP($E3615:$E$4969,'PLANO DE APLICAÇÃO'!$A$4:$B$1013,2,0)</f>
        <v>#N/A</v>
      </c>
      <c r="G3615" s="71"/>
      <c r="H3615" s="130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73"/>
      <c r="J3615" s="74"/>
      <c r="K3615" s="78"/>
    </row>
    <row r="3616" spans="1:11" s="131" customFormat="1" ht="41.25" customHeight="1" thickBot="1">
      <c r="A3616" s="68"/>
      <c r="B3616" s="77"/>
      <c r="C3616" s="76"/>
      <c r="D3616" s="69" t="e">
        <f>VLOOKUP($C3615:$C$4969,$C$27:$D$4969,2,0)</f>
        <v>#N/A</v>
      </c>
      <c r="E3616" s="79"/>
      <c r="F3616" s="70" t="e">
        <f>VLOOKUP($E3616:$E$4969,'PLANO DE APLICAÇÃO'!$A$4:$B$1013,2,0)</f>
        <v>#N/A</v>
      </c>
      <c r="G3616" s="71"/>
      <c r="H3616" s="130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73"/>
      <c r="J3616" s="74"/>
      <c r="K3616" s="78"/>
    </row>
    <row r="3617" spans="1:11" s="131" customFormat="1" ht="41.25" customHeight="1" thickBot="1">
      <c r="A3617" s="68"/>
      <c r="B3617" s="77"/>
      <c r="C3617" s="76"/>
      <c r="D3617" s="69" t="e">
        <f>VLOOKUP($C3616:$C$4969,$C$27:$D$4969,2,0)</f>
        <v>#N/A</v>
      </c>
      <c r="E3617" s="79"/>
      <c r="F3617" s="70" t="e">
        <f>VLOOKUP($E3617:$E$4969,'PLANO DE APLICAÇÃO'!$A$4:$B$1013,2,0)</f>
        <v>#N/A</v>
      </c>
      <c r="G3617" s="71"/>
      <c r="H3617" s="130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73"/>
      <c r="J3617" s="74"/>
      <c r="K3617" s="78"/>
    </row>
    <row r="3618" spans="1:11" s="131" customFormat="1" ht="41.25" customHeight="1" thickBot="1">
      <c r="A3618" s="68"/>
      <c r="B3618" s="77"/>
      <c r="C3618" s="76"/>
      <c r="D3618" s="69" t="e">
        <f>VLOOKUP($C3617:$C$4969,$C$27:$D$4969,2,0)</f>
        <v>#N/A</v>
      </c>
      <c r="E3618" s="79"/>
      <c r="F3618" s="70" t="e">
        <f>VLOOKUP($E3618:$E$4969,'PLANO DE APLICAÇÃO'!$A$4:$B$1013,2,0)</f>
        <v>#N/A</v>
      </c>
      <c r="G3618" s="71"/>
      <c r="H3618" s="130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73"/>
      <c r="J3618" s="74"/>
      <c r="K3618" s="78"/>
    </row>
    <row r="3619" spans="1:11" s="131" customFormat="1" ht="41.25" customHeight="1" thickBot="1">
      <c r="A3619" s="68"/>
      <c r="B3619" s="77"/>
      <c r="C3619" s="76"/>
      <c r="D3619" s="69" t="e">
        <f>VLOOKUP($C3618:$C$4969,$C$27:$D$4969,2,0)</f>
        <v>#N/A</v>
      </c>
      <c r="E3619" s="79"/>
      <c r="F3619" s="70" t="e">
        <f>VLOOKUP($E3619:$E$4969,'PLANO DE APLICAÇÃO'!$A$4:$B$1013,2,0)</f>
        <v>#N/A</v>
      </c>
      <c r="G3619" s="71"/>
      <c r="H3619" s="130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73"/>
      <c r="J3619" s="74"/>
      <c r="K3619" s="78"/>
    </row>
    <row r="3620" spans="1:11" s="131" customFormat="1" ht="41.25" customHeight="1" thickBot="1">
      <c r="A3620" s="68"/>
      <c r="B3620" s="77"/>
      <c r="C3620" s="76"/>
      <c r="D3620" s="69" t="e">
        <f>VLOOKUP($C3619:$C$4969,$C$27:$D$4969,2,0)</f>
        <v>#N/A</v>
      </c>
      <c r="E3620" s="79"/>
      <c r="F3620" s="70" t="e">
        <f>VLOOKUP($E3620:$E$4969,'PLANO DE APLICAÇÃO'!$A$4:$B$1013,2,0)</f>
        <v>#N/A</v>
      </c>
      <c r="G3620" s="71"/>
      <c r="H3620" s="130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73"/>
      <c r="J3620" s="74"/>
      <c r="K3620" s="78"/>
    </row>
    <row r="3621" spans="1:11" s="131" customFormat="1" ht="41.25" customHeight="1" thickBot="1">
      <c r="A3621" s="68"/>
      <c r="B3621" s="77"/>
      <c r="C3621" s="76"/>
      <c r="D3621" s="69" t="e">
        <f>VLOOKUP($C3620:$C$4969,$C$27:$D$4969,2,0)</f>
        <v>#N/A</v>
      </c>
      <c r="E3621" s="79"/>
      <c r="F3621" s="70" t="e">
        <f>VLOOKUP($E3621:$E$4969,'PLANO DE APLICAÇÃO'!$A$4:$B$1013,2,0)</f>
        <v>#N/A</v>
      </c>
      <c r="G3621" s="71"/>
      <c r="H3621" s="130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73"/>
      <c r="J3621" s="74"/>
      <c r="K3621" s="78"/>
    </row>
    <row r="3622" spans="1:11" s="131" customFormat="1" ht="41.25" customHeight="1" thickBot="1">
      <c r="A3622" s="68"/>
      <c r="B3622" s="77"/>
      <c r="C3622" s="76"/>
      <c r="D3622" s="69" t="e">
        <f>VLOOKUP($C3621:$C$4969,$C$27:$D$4969,2,0)</f>
        <v>#N/A</v>
      </c>
      <c r="E3622" s="79"/>
      <c r="F3622" s="70" t="e">
        <f>VLOOKUP($E3622:$E$4969,'PLANO DE APLICAÇÃO'!$A$4:$B$1013,2,0)</f>
        <v>#N/A</v>
      </c>
      <c r="G3622" s="71"/>
      <c r="H3622" s="130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73"/>
      <c r="J3622" s="74"/>
      <c r="K3622" s="78"/>
    </row>
    <row r="3623" spans="1:11" s="131" customFormat="1" ht="41.25" customHeight="1" thickBot="1">
      <c r="A3623" s="68"/>
      <c r="B3623" s="77"/>
      <c r="C3623" s="76"/>
      <c r="D3623" s="69" t="e">
        <f>VLOOKUP($C3622:$C$4969,$C$27:$D$4969,2,0)</f>
        <v>#N/A</v>
      </c>
      <c r="E3623" s="79"/>
      <c r="F3623" s="70" t="e">
        <f>VLOOKUP($E3623:$E$4969,'PLANO DE APLICAÇÃO'!$A$4:$B$1013,2,0)</f>
        <v>#N/A</v>
      </c>
      <c r="G3623" s="71"/>
      <c r="H3623" s="130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73"/>
      <c r="J3623" s="74"/>
      <c r="K3623" s="78"/>
    </row>
    <row r="3624" spans="1:11" s="131" customFormat="1" ht="41.25" customHeight="1" thickBot="1">
      <c r="A3624" s="68"/>
      <c r="B3624" s="77"/>
      <c r="C3624" s="76"/>
      <c r="D3624" s="69" t="e">
        <f>VLOOKUP($C3623:$C$4969,$C$27:$D$4969,2,0)</f>
        <v>#N/A</v>
      </c>
      <c r="E3624" s="79"/>
      <c r="F3624" s="70" t="e">
        <f>VLOOKUP($E3624:$E$4969,'PLANO DE APLICAÇÃO'!$A$4:$B$1013,2,0)</f>
        <v>#N/A</v>
      </c>
      <c r="G3624" s="71"/>
      <c r="H3624" s="130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73"/>
      <c r="J3624" s="74"/>
      <c r="K3624" s="78"/>
    </row>
    <row r="3625" spans="1:11" s="131" customFormat="1" ht="41.25" customHeight="1" thickBot="1">
      <c r="A3625" s="68"/>
      <c r="B3625" s="77"/>
      <c r="C3625" s="76"/>
      <c r="D3625" s="69" t="e">
        <f>VLOOKUP($C3624:$C$4969,$C$27:$D$4969,2,0)</f>
        <v>#N/A</v>
      </c>
      <c r="E3625" s="79"/>
      <c r="F3625" s="70" t="e">
        <f>VLOOKUP($E3625:$E$4969,'PLANO DE APLICAÇÃO'!$A$4:$B$1013,2,0)</f>
        <v>#N/A</v>
      </c>
      <c r="G3625" s="71"/>
      <c r="H3625" s="130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73"/>
      <c r="J3625" s="74"/>
      <c r="K3625" s="78"/>
    </row>
    <row r="3626" spans="1:11" s="131" customFormat="1" ht="41.25" customHeight="1" thickBot="1">
      <c r="A3626" s="68"/>
      <c r="B3626" s="77"/>
      <c r="C3626" s="76"/>
      <c r="D3626" s="69" t="e">
        <f>VLOOKUP($C3625:$C$4969,$C$27:$D$4969,2,0)</f>
        <v>#N/A</v>
      </c>
      <c r="E3626" s="79"/>
      <c r="F3626" s="70" t="e">
        <f>VLOOKUP($E3626:$E$4969,'PLANO DE APLICAÇÃO'!$A$4:$B$1013,2,0)</f>
        <v>#N/A</v>
      </c>
      <c r="G3626" s="71"/>
      <c r="H3626" s="130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73"/>
      <c r="J3626" s="74"/>
      <c r="K3626" s="78"/>
    </row>
    <row r="3627" spans="1:11" s="131" customFormat="1" ht="41.25" customHeight="1" thickBot="1">
      <c r="A3627" s="68"/>
      <c r="B3627" s="77"/>
      <c r="C3627" s="76"/>
      <c r="D3627" s="69" t="e">
        <f>VLOOKUP($C3626:$C$4969,$C$27:$D$4969,2,0)</f>
        <v>#N/A</v>
      </c>
      <c r="E3627" s="79"/>
      <c r="F3627" s="70" t="e">
        <f>VLOOKUP($E3627:$E$4969,'PLANO DE APLICAÇÃO'!$A$4:$B$1013,2,0)</f>
        <v>#N/A</v>
      </c>
      <c r="G3627" s="71"/>
      <c r="H3627" s="130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73"/>
      <c r="J3627" s="74"/>
      <c r="K3627" s="78"/>
    </row>
    <row r="3628" spans="1:11" s="131" customFormat="1" ht="41.25" customHeight="1" thickBot="1">
      <c r="A3628" s="68"/>
      <c r="B3628" s="77"/>
      <c r="C3628" s="76"/>
      <c r="D3628" s="69" t="e">
        <f>VLOOKUP($C3627:$C$4969,$C$27:$D$4969,2,0)</f>
        <v>#N/A</v>
      </c>
      <c r="E3628" s="79"/>
      <c r="F3628" s="70" t="e">
        <f>VLOOKUP($E3628:$E$4969,'PLANO DE APLICAÇÃO'!$A$4:$B$1013,2,0)</f>
        <v>#N/A</v>
      </c>
      <c r="G3628" s="71"/>
      <c r="H3628" s="130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73"/>
      <c r="J3628" s="74"/>
      <c r="K3628" s="78"/>
    </row>
    <row r="3629" spans="1:11" s="131" customFormat="1" ht="41.25" customHeight="1" thickBot="1">
      <c r="A3629" s="68"/>
      <c r="B3629" s="77"/>
      <c r="C3629" s="76"/>
      <c r="D3629" s="69" t="e">
        <f>VLOOKUP($C3628:$C$4969,$C$27:$D$4969,2,0)</f>
        <v>#N/A</v>
      </c>
      <c r="E3629" s="79"/>
      <c r="F3629" s="70" t="e">
        <f>VLOOKUP($E3629:$E$4969,'PLANO DE APLICAÇÃO'!$A$4:$B$1013,2,0)</f>
        <v>#N/A</v>
      </c>
      <c r="G3629" s="71"/>
      <c r="H3629" s="130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73"/>
      <c r="J3629" s="74"/>
      <c r="K3629" s="78"/>
    </row>
    <row r="3630" spans="1:11" s="131" customFormat="1" ht="41.25" customHeight="1" thickBot="1">
      <c r="A3630" s="68"/>
      <c r="B3630" s="77"/>
      <c r="C3630" s="76"/>
      <c r="D3630" s="69" t="e">
        <f>VLOOKUP($C3629:$C$4969,$C$27:$D$4969,2,0)</f>
        <v>#N/A</v>
      </c>
      <c r="E3630" s="79"/>
      <c r="F3630" s="70" t="e">
        <f>VLOOKUP($E3630:$E$4969,'PLANO DE APLICAÇÃO'!$A$4:$B$1013,2,0)</f>
        <v>#N/A</v>
      </c>
      <c r="G3630" s="71"/>
      <c r="H3630" s="130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73"/>
      <c r="J3630" s="74"/>
      <c r="K3630" s="78"/>
    </row>
    <row r="3631" spans="1:11" s="131" customFormat="1" ht="41.25" customHeight="1" thickBot="1">
      <c r="A3631" s="68"/>
      <c r="B3631" s="77"/>
      <c r="C3631" s="76"/>
      <c r="D3631" s="69" t="e">
        <f>VLOOKUP($C3630:$C$4969,$C$27:$D$4969,2,0)</f>
        <v>#N/A</v>
      </c>
      <c r="E3631" s="79"/>
      <c r="F3631" s="70" t="e">
        <f>VLOOKUP($E3631:$E$4969,'PLANO DE APLICAÇÃO'!$A$4:$B$1013,2,0)</f>
        <v>#N/A</v>
      </c>
      <c r="G3631" s="71"/>
      <c r="H3631" s="130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73"/>
      <c r="J3631" s="74"/>
      <c r="K3631" s="78"/>
    </row>
    <row r="3632" spans="1:11" s="131" customFormat="1" ht="41.25" customHeight="1" thickBot="1">
      <c r="A3632" s="68"/>
      <c r="B3632" s="77"/>
      <c r="C3632" s="76"/>
      <c r="D3632" s="69" t="e">
        <f>VLOOKUP($C3631:$C$4969,$C$27:$D$4969,2,0)</f>
        <v>#N/A</v>
      </c>
      <c r="E3632" s="79"/>
      <c r="F3632" s="70" t="e">
        <f>VLOOKUP($E3632:$E$4969,'PLANO DE APLICAÇÃO'!$A$4:$B$1013,2,0)</f>
        <v>#N/A</v>
      </c>
      <c r="G3632" s="71"/>
      <c r="H3632" s="130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73"/>
      <c r="J3632" s="74"/>
      <c r="K3632" s="78"/>
    </row>
    <row r="3633" spans="1:11" s="131" customFormat="1" ht="41.25" customHeight="1" thickBot="1">
      <c r="A3633" s="68"/>
      <c r="B3633" s="77"/>
      <c r="C3633" s="76"/>
      <c r="D3633" s="69" t="e">
        <f>VLOOKUP($C3632:$C$4969,$C$27:$D$4969,2,0)</f>
        <v>#N/A</v>
      </c>
      <c r="E3633" s="79"/>
      <c r="F3633" s="70" t="e">
        <f>VLOOKUP($E3633:$E$4969,'PLANO DE APLICAÇÃO'!$A$4:$B$1013,2,0)</f>
        <v>#N/A</v>
      </c>
      <c r="G3633" s="71"/>
      <c r="H3633" s="130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73"/>
      <c r="J3633" s="74"/>
      <c r="K3633" s="78"/>
    </row>
    <row r="3634" spans="1:11" s="131" customFormat="1" ht="41.25" customHeight="1" thickBot="1">
      <c r="A3634" s="68"/>
      <c r="B3634" s="77"/>
      <c r="C3634" s="76"/>
      <c r="D3634" s="69" t="e">
        <f>VLOOKUP($C3633:$C$4969,$C$27:$D$4969,2,0)</f>
        <v>#N/A</v>
      </c>
      <c r="E3634" s="79"/>
      <c r="F3634" s="70" t="e">
        <f>VLOOKUP($E3634:$E$4969,'PLANO DE APLICAÇÃO'!$A$4:$B$1013,2,0)</f>
        <v>#N/A</v>
      </c>
      <c r="G3634" s="71"/>
      <c r="H3634" s="130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73"/>
      <c r="J3634" s="74"/>
      <c r="K3634" s="78"/>
    </row>
    <row r="3635" spans="1:11" s="131" customFormat="1" ht="41.25" customHeight="1" thickBot="1">
      <c r="A3635" s="68"/>
      <c r="B3635" s="77"/>
      <c r="C3635" s="76"/>
      <c r="D3635" s="69" t="e">
        <f>VLOOKUP($C3634:$C$4969,$C$27:$D$4969,2,0)</f>
        <v>#N/A</v>
      </c>
      <c r="E3635" s="79"/>
      <c r="F3635" s="70" t="e">
        <f>VLOOKUP($E3635:$E$4969,'PLANO DE APLICAÇÃO'!$A$4:$B$1013,2,0)</f>
        <v>#N/A</v>
      </c>
      <c r="G3635" s="71"/>
      <c r="H3635" s="130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73"/>
      <c r="J3635" s="74"/>
      <c r="K3635" s="78"/>
    </row>
    <row r="3636" spans="1:11" s="131" customFormat="1" ht="41.25" customHeight="1" thickBot="1">
      <c r="A3636" s="68"/>
      <c r="B3636" s="77"/>
      <c r="C3636" s="76"/>
      <c r="D3636" s="69" t="e">
        <f>VLOOKUP($C3635:$C$4969,$C$27:$D$4969,2,0)</f>
        <v>#N/A</v>
      </c>
      <c r="E3636" s="79"/>
      <c r="F3636" s="70" t="e">
        <f>VLOOKUP($E3636:$E$4969,'PLANO DE APLICAÇÃO'!$A$4:$B$1013,2,0)</f>
        <v>#N/A</v>
      </c>
      <c r="G3636" s="71"/>
      <c r="H3636" s="130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73"/>
      <c r="J3636" s="74"/>
      <c r="K3636" s="78"/>
    </row>
    <row r="3637" spans="1:11" s="131" customFormat="1" ht="41.25" customHeight="1" thickBot="1">
      <c r="A3637" s="68"/>
      <c r="B3637" s="77"/>
      <c r="C3637" s="76"/>
      <c r="D3637" s="69" t="e">
        <f>VLOOKUP($C3636:$C$4969,$C$27:$D$4969,2,0)</f>
        <v>#N/A</v>
      </c>
      <c r="E3637" s="79"/>
      <c r="F3637" s="70" t="e">
        <f>VLOOKUP($E3637:$E$4969,'PLANO DE APLICAÇÃO'!$A$4:$B$1013,2,0)</f>
        <v>#N/A</v>
      </c>
      <c r="G3637" s="71"/>
      <c r="H3637" s="130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73"/>
      <c r="J3637" s="74"/>
      <c r="K3637" s="78"/>
    </row>
    <row r="3638" spans="1:11" s="131" customFormat="1" ht="41.25" customHeight="1" thickBot="1">
      <c r="A3638" s="68"/>
      <c r="B3638" s="77"/>
      <c r="C3638" s="76"/>
      <c r="D3638" s="69" t="e">
        <f>VLOOKUP($C3637:$C$4969,$C$27:$D$4969,2,0)</f>
        <v>#N/A</v>
      </c>
      <c r="E3638" s="79"/>
      <c r="F3638" s="70" t="e">
        <f>VLOOKUP($E3638:$E$4969,'PLANO DE APLICAÇÃO'!$A$4:$B$1013,2,0)</f>
        <v>#N/A</v>
      </c>
      <c r="G3638" s="71"/>
      <c r="H3638" s="130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73"/>
      <c r="J3638" s="74"/>
      <c r="K3638" s="78"/>
    </row>
    <row r="3639" spans="1:11" s="131" customFormat="1" ht="41.25" customHeight="1" thickBot="1">
      <c r="A3639" s="68"/>
      <c r="B3639" s="77"/>
      <c r="C3639" s="76"/>
      <c r="D3639" s="69" t="e">
        <f>VLOOKUP($C3638:$C$4969,$C$27:$D$4969,2,0)</f>
        <v>#N/A</v>
      </c>
      <c r="E3639" s="79"/>
      <c r="F3639" s="70" t="e">
        <f>VLOOKUP($E3639:$E$4969,'PLANO DE APLICAÇÃO'!$A$4:$B$1013,2,0)</f>
        <v>#N/A</v>
      </c>
      <c r="G3639" s="71"/>
      <c r="H3639" s="130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73"/>
      <c r="J3639" s="74"/>
      <c r="K3639" s="78"/>
    </row>
    <row r="3640" spans="1:11" s="131" customFormat="1" ht="41.25" customHeight="1" thickBot="1">
      <c r="A3640" s="68"/>
      <c r="B3640" s="77"/>
      <c r="C3640" s="76"/>
      <c r="D3640" s="69" t="e">
        <f>VLOOKUP($C3639:$C$4969,$C$27:$D$4969,2,0)</f>
        <v>#N/A</v>
      </c>
      <c r="E3640" s="79"/>
      <c r="F3640" s="70" t="e">
        <f>VLOOKUP($E3640:$E$4969,'PLANO DE APLICAÇÃO'!$A$4:$B$1013,2,0)</f>
        <v>#N/A</v>
      </c>
      <c r="G3640" s="71"/>
      <c r="H3640" s="130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73"/>
      <c r="J3640" s="74"/>
      <c r="K3640" s="78"/>
    </row>
    <row r="3641" spans="1:11" s="131" customFormat="1" ht="41.25" customHeight="1" thickBot="1">
      <c r="A3641" s="68"/>
      <c r="B3641" s="77"/>
      <c r="C3641" s="76"/>
      <c r="D3641" s="69" t="e">
        <f>VLOOKUP($C3640:$C$4969,$C$27:$D$4969,2,0)</f>
        <v>#N/A</v>
      </c>
      <c r="E3641" s="79"/>
      <c r="F3641" s="70" t="e">
        <f>VLOOKUP($E3641:$E$4969,'PLANO DE APLICAÇÃO'!$A$4:$B$1013,2,0)</f>
        <v>#N/A</v>
      </c>
      <c r="G3641" s="71"/>
      <c r="H3641" s="130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73"/>
      <c r="J3641" s="74"/>
      <c r="K3641" s="78"/>
    </row>
    <row r="3642" spans="1:11" s="131" customFormat="1" ht="41.25" customHeight="1" thickBot="1">
      <c r="A3642" s="68"/>
      <c r="B3642" s="77"/>
      <c r="C3642" s="76"/>
      <c r="D3642" s="69" t="e">
        <f>VLOOKUP($C3641:$C$4969,$C$27:$D$4969,2,0)</f>
        <v>#N/A</v>
      </c>
      <c r="E3642" s="79"/>
      <c r="F3642" s="70" t="e">
        <f>VLOOKUP($E3642:$E$4969,'PLANO DE APLICAÇÃO'!$A$4:$B$1013,2,0)</f>
        <v>#N/A</v>
      </c>
      <c r="G3642" s="71"/>
      <c r="H3642" s="130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73"/>
      <c r="J3642" s="74"/>
      <c r="K3642" s="78"/>
    </row>
    <row r="3643" spans="1:11" s="131" customFormat="1" ht="41.25" customHeight="1" thickBot="1">
      <c r="A3643" s="68"/>
      <c r="B3643" s="77"/>
      <c r="C3643" s="76"/>
      <c r="D3643" s="69" t="e">
        <f>VLOOKUP($C3642:$C$4969,$C$27:$D$4969,2,0)</f>
        <v>#N/A</v>
      </c>
      <c r="E3643" s="79"/>
      <c r="F3643" s="70" t="e">
        <f>VLOOKUP($E3643:$E$4969,'PLANO DE APLICAÇÃO'!$A$4:$B$1013,2,0)</f>
        <v>#N/A</v>
      </c>
      <c r="G3643" s="71"/>
      <c r="H3643" s="130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73"/>
      <c r="J3643" s="74"/>
      <c r="K3643" s="78"/>
    </row>
    <row r="3644" spans="1:11" s="131" customFormat="1" ht="41.25" customHeight="1" thickBot="1">
      <c r="A3644" s="68"/>
      <c r="B3644" s="77"/>
      <c r="C3644" s="76"/>
      <c r="D3644" s="69" t="e">
        <f>VLOOKUP($C3643:$C$4969,$C$27:$D$4969,2,0)</f>
        <v>#N/A</v>
      </c>
      <c r="E3644" s="79"/>
      <c r="F3644" s="70" t="e">
        <f>VLOOKUP($E3644:$E$4969,'PLANO DE APLICAÇÃO'!$A$4:$B$1013,2,0)</f>
        <v>#N/A</v>
      </c>
      <c r="G3644" s="71"/>
      <c r="H3644" s="130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73"/>
      <c r="J3644" s="74"/>
      <c r="K3644" s="78"/>
    </row>
    <row r="3645" spans="1:11" s="131" customFormat="1" ht="41.25" customHeight="1" thickBot="1">
      <c r="A3645" s="68"/>
      <c r="B3645" s="77"/>
      <c r="C3645" s="76"/>
      <c r="D3645" s="69" t="e">
        <f>VLOOKUP($C3644:$C$4969,$C$27:$D$4969,2,0)</f>
        <v>#N/A</v>
      </c>
      <c r="E3645" s="79"/>
      <c r="F3645" s="70" t="e">
        <f>VLOOKUP($E3645:$E$4969,'PLANO DE APLICAÇÃO'!$A$4:$B$1013,2,0)</f>
        <v>#N/A</v>
      </c>
      <c r="G3645" s="71"/>
      <c r="H3645" s="130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73"/>
      <c r="J3645" s="74"/>
      <c r="K3645" s="78"/>
    </row>
    <row r="3646" spans="1:11" s="131" customFormat="1" ht="41.25" customHeight="1" thickBot="1">
      <c r="A3646" s="68"/>
      <c r="B3646" s="77"/>
      <c r="C3646" s="76"/>
      <c r="D3646" s="69" t="e">
        <f>VLOOKUP($C3645:$C$4969,$C$27:$D$4969,2,0)</f>
        <v>#N/A</v>
      </c>
      <c r="E3646" s="79"/>
      <c r="F3646" s="70" t="e">
        <f>VLOOKUP($E3646:$E$4969,'PLANO DE APLICAÇÃO'!$A$4:$B$1013,2,0)</f>
        <v>#N/A</v>
      </c>
      <c r="G3646" s="71"/>
      <c r="H3646" s="130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73"/>
      <c r="J3646" s="74"/>
      <c r="K3646" s="78"/>
    </row>
    <row r="3647" spans="1:11" s="131" customFormat="1" ht="41.25" customHeight="1" thickBot="1">
      <c r="A3647" s="68"/>
      <c r="B3647" s="77"/>
      <c r="C3647" s="76"/>
      <c r="D3647" s="69" t="e">
        <f>VLOOKUP($C3646:$C$4969,$C$27:$D$4969,2,0)</f>
        <v>#N/A</v>
      </c>
      <c r="E3647" s="79"/>
      <c r="F3647" s="70" t="e">
        <f>VLOOKUP($E3647:$E$4969,'PLANO DE APLICAÇÃO'!$A$4:$B$1013,2,0)</f>
        <v>#N/A</v>
      </c>
      <c r="G3647" s="71"/>
      <c r="H3647" s="130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73"/>
      <c r="J3647" s="74"/>
      <c r="K3647" s="78"/>
    </row>
    <row r="3648" spans="1:11" s="131" customFormat="1" ht="41.25" customHeight="1" thickBot="1">
      <c r="A3648" s="68"/>
      <c r="B3648" s="77"/>
      <c r="C3648" s="76"/>
      <c r="D3648" s="69" t="e">
        <f>VLOOKUP($C3647:$C$4969,$C$27:$D$4969,2,0)</f>
        <v>#N/A</v>
      </c>
      <c r="E3648" s="79"/>
      <c r="F3648" s="70" t="e">
        <f>VLOOKUP($E3648:$E$4969,'PLANO DE APLICAÇÃO'!$A$4:$B$1013,2,0)</f>
        <v>#N/A</v>
      </c>
      <c r="G3648" s="71"/>
      <c r="H3648" s="130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73"/>
      <c r="J3648" s="74"/>
      <c r="K3648" s="78"/>
    </row>
    <row r="3649" spans="1:11" s="131" customFormat="1" ht="41.25" customHeight="1" thickBot="1">
      <c r="A3649" s="68"/>
      <c r="B3649" s="77"/>
      <c r="C3649" s="76"/>
      <c r="D3649" s="69" t="e">
        <f>VLOOKUP($C3648:$C$4969,$C$27:$D$4969,2,0)</f>
        <v>#N/A</v>
      </c>
      <c r="E3649" s="79"/>
      <c r="F3649" s="70" t="e">
        <f>VLOOKUP($E3649:$E$4969,'PLANO DE APLICAÇÃO'!$A$4:$B$1013,2,0)</f>
        <v>#N/A</v>
      </c>
      <c r="G3649" s="71"/>
      <c r="H3649" s="130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73"/>
      <c r="J3649" s="74"/>
      <c r="K3649" s="78"/>
    </row>
    <row r="3650" spans="1:11" s="131" customFormat="1" ht="41.25" customHeight="1" thickBot="1">
      <c r="A3650" s="68"/>
      <c r="B3650" s="77"/>
      <c r="C3650" s="76"/>
      <c r="D3650" s="69" t="e">
        <f>VLOOKUP($C3649:$C$4969,$C$27:$D$4969,2,0)</f>
        <v>#N/A</v>
      </c>
      <c r="E3650" s="79"/>
      <c r="F3650" s="70" t="e">
        <f>VLOOKUP($E3650:$E$4969,'PLANO DE APLICAÇÃO'!$A$4:$B$1013,2,0)</f>
        <v>#N/A</v>
      </c>
      <c r="G3650" s="71"/>
      <c r="H3650" s="130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73"/>
      <c r="J3650" s="74"/>
      <c r="K3650" s="78"/>
    </row>
    <row r="3651" spans="1:11" s="131" customFormat="1" ht="41.25" customHeight="1" thickBot="1">
      <c r="A3651" s="68"/>
      <c r="B3651" s="77"/>
      <c r="C3651" s="76"/>
      <c r="D3651" s="69" t="e">
        <f>VLOOKUP($C3650:$C$4969,$C$27:$D$4969,2,0)</f>
        <v>#N/A</v>
      </c>
      <c r="E3651" s="79"/>
      <c r="F3651" s="70" t="e">
        <f>VLOOKUP($E3651:$E$4969,'PLANO DE APLICAÇÃO'!$A$4:$B$1013,2,0)</f>
        <v>#N/A</v>
      </c>
      <c r="G3651" s="71"/>
      <c r="H3651" s="130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73"/>
      <c r="J3651" s="74"/>
      <c r="K3651" s="78"/>
    </row>
    <row r="3652" spans="1:11" s="131" customFormat="1" ht="41.25" customHeight="1" thickBot="1">
      <c r="A3652" s="68"/>
      <c r="B3652" s="77"/>
      <c r="C3652" s="76"/>
      <c r="D3652" s="69" t="e">
        <f>VLOOKUP($C3651:$C$4969,$C$27:$D$4969,2,0)</f>
        <v>#N/A</v>
      </c>
      <c r="E3652" s="79"/>
      <c r="F3652" s="70" t="e">
        <f>VLOOKUP($E3652:$E$4969,'PLANO DE APLICAÇÃO'!$A$4:$B$1013,2,0)</f>
        <v>#N/A</v>
      </c>
      <c r="G3652" s="71"/>
      <c r="H3652" s="130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73"/>
      <c r="J3652" s="74"/>
      <c r="K3652" s="78"/>
    </row>
    <row r="3653" spans="1:11" s="131" customFormat="1" ht="41.25" customHeight="1" thickBot="1">
      <c r="A3653" s="68"/>
      <c r="B3653" s="77"/>
      <c r="C3653" s="76"/>
      <c r="D3653" s="69" t="e">
        <f>VLOOKUP($C3652:$C$4969,$C$27:$D$4969,2,0)</f>
        <v>#N/A</v>
      </c>
      <c r="E3653" s="79"/>
      <c r="F3653" s="70" t="e">
        <f>VLOOKUP($E3653:$E$4969,'PLANO DE APLICAÇÃO'!$A$4:$B$1013,2,0)</f>
        <v>#N/A</v>
      </c>
      <c r="G3653" s="71"/>
      <c r="H3653" s="130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73"/>
      <c r="J3653" s="74"/>
      <c r="K3653" s="78"/>
    </row>
    <row r="3654" spans="1:11" s="131" customFormat="1" ht="41.25" customHeight="1" thickBot="1">
      <c r="A3654" s="68"/>
      <c r="B3654" s="77"/>
      <c r="C3654" s="76"/>
      <c r="D3654" s="69" t="e">
        <f>VLOOKUP($C3653:$C$4969,$C$27:$D$4969,2,0)</f>
        <v>#N/A</v>
      </c>
      <c r="E3654" s="79"/>
      <c r="F3654" s="70" t="e">
        <f>VLOOKUP($E3654:$E$4969,'PLANO DE APLICAÇÃO'!$A$4:$B$1013,2,0)</f>
        <v>#N/A</v>
      </c>
      <c r="G3654" s="71"/>
      <c r="H3654" s="130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73"/>
      <c r="J3654" s="74"/>
      <c r="K3654" s="78"/>
    </row>
    <row r="3655" spans="1:11" s="131" customFormat="1" ht="41.25" customHeight="1" thickBot="1">
      <c r="A3655" s="68"/>
      <c r="B3655" s="77"/>
      <c r="C3655" s="76"/>
      <c r="D3655" s="69" t="e">
        <f>VLOOKUP($C3654:$C$4969,$C$27:$D$4969,2,0)</f>
        <v>#N/A</v>
      </c>
      <c r="E3655" s="79"/>
      <c r="F3655" s="70" t="e">
        <f>VLOOKUP($E3655:$E$4969,'PLANO DE APLICAÇÃO'!$A$4:$B$1013,2,0)</f>
        <v>#N/A</v>
      </c>
      <c r="G3655" s="71"/>
      <c r="H3655" s="130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73"/>
      <c r="J3655" s="74"/>
      <c r="K3655" s="78"/>
    </row>
    <row r="3656" spans="1:11" s="131" customFormat="1" ht="41.25" customHeight="1" thickBot="1">
      <c r="A3656" s="68"/>
      <c r="B3656" s="77"/>
      <c r="C3656" s="76"/>
      <c r="D3656" s="69" t="e">
        <f>VLOOKUP($C3655:$C$4969,$C$27:$D$4969,2,0)</f>
        <v>#N/A</v>
      </c>
      <c r="E3656" s="79"/>
      <c r="F3656" s="70" t="e">
        <f>VLOOKUP($E3656:$E$4969,'PLANO DE APLICAÇÃO'!$A$4:$B$1013,2,0)</f>
        <v>#N/A</v>
      </c>
      <c r="G3656" s="71"/>
      <c r="H3656" s="130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73"/>
      <c r="J3656" s="74"/>
      <c r="K3656" s="78"/>
    </row>
    <row r="3657" spans="1:11" s="131" customFormat="1" ht="41.25" customHeight="1" thickBot="1">
      <c r="A3657" s="68"/>
      <c r="B3657" s="77"/>
      <c r="C3657" s="76"/>
      <c r="D3657" s="69" t="e">
        <f>VLOOKUP($C3656:$C$4969,$C$27:$D$4969,2,0)</f>
        <v>#N/A</v>
      </c>
      <c r="E3657" s="79"/>
      <c r="F3657" s="70" t="e">
        <f>VLOOKUP($E3657:$E$4969,'PLANO DE APLICAÇÃO'!$A$4:$B$1013,2,0)</f>
        <v>#N/A</v>
      </c>
      <c r="G3657" s="71"/>
      <c r="H3657" s="130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73"/>
      <c r="J3657" s="74"/>
      <c r="K3657" s="78"/>
    </row>
    <row r="3658" spans="1:11" s="131" customFormat="1" ht="41.25" customHeight="1" thickBot="1">
      <c r="A3658" s="68"/>
      <c r="B3658" s="77"/>
      <c r="C3658" s="76"/>
      <c r="D3658" s="69" t="e">
        <f>VLOOKUP($C3657:$C$4969,$C$27:$D$4969,2,0)</f>
        <v>#N/A</v>
      </c>
      <c r="E3658" s="79"/>
      <c r="F3658" s="70" t="e">
        <f>VLOOKUP($E3658:$E$4969,'PLANO DE APLICAÇÃO'!$A$4:$B$1013,2,0)</f>
        <v>#N/A</v>
      </c>
      <c r="G3658" s="71"/>
      <c r="H3658" s="130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73"/>
      <c r="J3658" s="74"/>
      <c r="K3658" s="78"/>
    </row>
    <row r="3659" spans="1:11" s="131" customFormat="1" ht="41.25" customHeight="1" thickBot="1">
      <c r="A3659" s="68"/>
      <c r="B3659" s="77"/>
      <c r="C3659" s="76"/>
      <c r="D3659" s="69" t="e">
        <f>VLOOKUP($C3658:$C$4969,$C$27:$D$4969,2,0)</f>
        <v>#N/A</v>
      </c>
      <c r="E3659" s="79"/>
      <c r="F3659" s="70" t="e">
        <f>VLOOKUP($E3659:$E$4969,'PLANO DE APLICAÇÃO'!$A$4:$B$1013,2,0)</f>
        <v>#N/A</v>
      </c>
      <c r="G3659" s="71"/>
      <c r="H3659" s="130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73"/>
      <c r="J3659" s="74"/>
      <c r="K3659" s="78"/>
    </row>
    <row r="3660" spans="1:11" s="131" customFormat="1" ht="41.25" customHeight="1" thickBot="1">
      <c r="A3660" s="68"/>
      <c r="B3660" s="77"/>
      <c r="C3660" s="76"/>
      <c r="D3660" s="69" t="e">
        <f>VLOOKUP($C3659:$C$4969,$C$27:$D$4969,2,0)</f>
        <v>#N/A</v>
      </c>
      <c r="E3660" s="79"/>
      <c r="F3660" s="70" t="e">
        <f>VLOOKUP($E3660:$E$4969,'PLANO DE APLICAÇÃO'!$A$4:$B$1013,2,0)</f>
        <v>#N/A</v>
      </c>
      <c r="G3660" s="71"/>
      <c r="H3660" s="130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73"/>
      <c r="J3660" s="74"/>
      <c r="K3660" s="78"/>
    </row>
    <row r="3661" spans="1:11" s="131" customFormat="1" ht="41.25" customHeight="1" thickBot="1">
      <c r="A3661" s="68"/>
      <c r="B3661" s="77"/>
      <c r="C3661" s="76"/>
      <c r="D3661" s="69" t="e">
        <f>VLOOKUP($C3660:$C$4969,$C$27:$D$4969,2,0)</f>
        <v>#N/A</v>
      </c>
      <c r="E3661" s="79"/>
      <c r="F3661" s="70" t="e">
        <f>VLOOKUP($E3661:$E$4969,'PLANO DE APLICAÇÃO'!$A$4:$B$1013,2,0)</f>
        <v>#N/A</v>
      </c>
      <c r="G3661" s="71"/>
      <c r="H3661" s="130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73"/>
      <c r="J3661" s="74"/>
      <c r="K3661" s="78"/>
    </row>
    <row r="3662" spans="1:11" s="131" customFormat="1" ht="41.25" customHeight="1" thickBot="1">
      <c r="A3662" s="68"/>
      <c r="B3662" s="77"/>
      <c r="C3662" s="76"/>
      <c r="D3662" s="69" t="e">
        <f>VLOOKUP($C3661:$C$4969,$C$27:$D$4969,2,0)</f>
        <v>#N/A</v>
      </c>
      <c r="E3662" s="79"/>
      <c r="F3662" s="70" t="e">
        <f>VLOOKUP($E3662:$E$4969,'PLANO DE APLICAÇÃO'!$A$4:$B$1013,2,0)</f>
        <v>#N/A</v>
      </c>
      <c r="G3662" s="71"/>
      <c r="H3662" s="130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73"/>
      <c r="J3662" s="74"/>
      <c r="K3662" s="78"/>
    </row>
    <row r="3663" spans="1:11" s="131" customFormat="1" ht="41.25" customHeight="1" thickBot="1">
      <c r="A3663" s="68"/>
      <c r="B3663" s="77"/>
      <c r="C3663" s="76"/>
      <c r="D3663" s="69" t="e">
        <f>VLOOKUP($C3662:$C$4969,$C$27:$D$4969,2,0)</f>
        <v>#N/A</v>
      </c>
      <c r="E3663" s="79"/>
      <c r="F3663" s="70" t="e">
        <f>VLOOKUP($E3663:$E$4969,'PLANO DE APLICAÇÃO'!$A$4:$B$1013,2,0)</f>
        <v>#N/A</v>
      </c>
      <c r="G3663" s="71"/>
      <c r="H3663" s="130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73"/>
      <c r="J3663" s="74"/>
      <c r="K3663" s="78"/>
    </row>
    <row r="3664" spans="1:11" s="131" customFormat="1" ht="41.25" customHeight="1" thickBot="1">
      <c r="A3664" s="68"/>
      <c r="B3664" s="77"/>
      <c r="C3664" s="76"/>
      <c r="D3664" s="69" t="e">
        <f>VLOOKUP($C3663:$C$4969,$C$27:$D$4969,2,0)</f>
        <v>#N/A</v>
      </c>
      <c r="E3664" s="79"/>
      <c r="F3664" s="70" t="e">
        <f>VLOOKUP($E3664:$E$4969,'PLANO DE APLICAÇÃO'!$A$4:$B$1013,2,0)</f>
        <v>#N/A</v>
      </c>
      <c r="G3664" s="71"/>
      <c r="H3664" s="130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73"/>
      <c r="J3664" s="74"/>
      <c r="K3664" s="78"/>
    </row>
    <row r="3665" spans="1:11" s="131" customFormat="1" ht="41.25" customHeight="1" thickBot="1">
      <c r="A3665" s="68"/>
      <c r="B3665" s="77"/>
      <c r="C3665" s="76"/>
      <c r="D3665" s="69" t="e">
        <f>VLOOKUP($C3664:$C$4969,$C$27:$D$4969,2,0)</f>
        <v>#N/A</v>
      </c>
      <c r="E3665" s="79"/>
      <c r="F3665" s="70" t="e">
        <f>VLOOKUP($E3665:$E$4969,'PLANO DE APLICAÇÃO'!$A$4:$B$1013,2,0)</f>
        <v>#N/A</v>
      </c>
      <c r="G3665" s="71"/>
      <c r="H3665" s="130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73"/>
      <c r="J3665" s="74"/>
      <c r="K3665" s="78"/>
    </row>
    <row r="3666" spans="1:11" s="131" customFormat="1" ht="41.25" customHeight="1" thickBot="1">
      <c r="A3666" s="68"/>
      <c r="B3666" s="77"/>
      <c r="C3666" s="76"/>
      <c r="D3666" s="69" t="e">
        <f>VLOOKUP($C3665:$C$4969,$C$27:$D$4969,2,0)</f>
        <v>#N/A</v>
      </c>
      <c r="E3666" s="79"/>
      <c r="F3666" s="70" t="e">
        <f>VLOOKUP($E3666:$E$4969,'PLANO DE APLICAÇÃO'!$A$4:$B$1013,2,0)</f>
        <v>#N/A</v>
      </c>
      <c r="G3666" s="71"/>
      <c r="H3666" s="130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73"/>
      <c r="J3666" s="74"/>
      <c r="K3666" s="78"/>
    </row>
    <row r="3667" spans="1:11" s="131" customFormat="1" ht="41.25" customHeight="1" thickBot="1">
      <c r="A3667" s="68"/>
      <c r="B3667" s="77"/>
      <c r="C3667" s="76"/>
      <c r="D3667" s="69" t="e">
        <f>VLOOKUP($C3666:$C$4969,$C$27:$D$4969,2,0)</f>
        <v>#N/A</v>
      </c>
      <c r="E3667" s="79"/>
      <c r="F3667" s="70" t="e">
        <f>VLOOKUP($E3667:$E$4969,'PLANO DE APLICAÇÃO'!$A$4:$B$1013,2,0)</f>
        <v>#N/A</v>
      </c>
      <c r="G3667" s="71"/>
      <c r="H3667" s="130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73"/>
      <c r="J3667" s="74"/>
      <c r="K3667" s="78"/>
    </row>
    <row r="3668" spans="1:11" s="131" customFormat="1" ht="41.25" customHeight="1" thickBot="1">
      <c r="A3668" s="68"/>
      <c r="B3668" s="77"/>
      <c r="C3668" s="76"/>
      <c r="D3668" s="69" t="e">
        <f>VLOOKUP($C3667:$C$4969,$C$27:$D$4969,2,0)</f>
        <v>#N/A</v>
      </c>
      <c r="E3668" s="79"/>
      <c r="F3668" s="70" t="e">
        <f>VLOOKUP($E3668:$E$4969,'PLANO DE APLICAÇÃO'!$A$4:$B$1013,2,0)</f>
        <v>#N/A</v>
      </c>
      <c r="G3668" s="71"/>
      <c r="H3668" s="130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73"/>
      <c r="J3668" s="74"/>
      <c r="K3668" s="78"/>
    </row>
    <row r="3669" spans="1:11" s="131" customFormat="1" ht="41.25" customHeight="1" thickBot="1">
      <c r="A3669" s="68"/>
      <c r="B3669" s="77"/>
      <c r="C3669" s="76"/>
      <c r="D3669" s="69" t="e">
        <f>VLOOKUP($C3668:$C$4969,$C$27:$D$4969,2,0)</f>
        <v>#N/A</v>
      </c>
      <c r="E3669" s="79"/>
      <c r="F3669" s="70" t="e">
        <f>VLOOKUP($E3669:$E$4969,'PLANO DE APLICAÇÃO'!$A$4:$B$1013,2,0)</f>
        <v>#N/A</v>
      </c>
      <c r="G3669" s="71"/>
      <c r="H3669" s="130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73"/>
      <c r="J3669" s="74"/>
      <c r="K3669" s="78"/>
    </row>
    <row r="3670" spans="1:11" s="131" customFormat="1" ht="41.25" customHeight="1" thickBot="1">
      <c r="A3670" s="68"/>
      <c r="B3670" s="77"/>
      <c r="C3670" s="76"/>
      <c r="D3670" s="69" t="e">
        <f>VLOOKUP($C3669:$C$4969,$C$27:$D$4969,2,0)</f>
        <v>#N/A</v>
      </c>
      <c r="E3670" s="79"/>
      <c r="F3670" s="70" t="e">
        <f>VLOOKUP($E3670:$E$4969,'PLANO DE APLICAÇÃO'!$A$4:$B$1013,2,0)</f>
        <v>#N/A</v>
      </c>
      <c r="G3670" s="71"/>
      <c r="H3670" s="130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73"/>
      <c r="J3670" s="74"/>
      <c r="K3670" s="78"/>
    </row>
    <row r="3671" spans="1:11" s="131" customFormat="1" ht="41.25" customHeight="1" thickBot="1">
      <c r="A3671" s="68"/>
      <c r="B3671" s="77"/>
      <c r="C3671" s="76"/>
      <c r="D3671" s="69" t="e">
        <f>VLOOKUP($C3670:$C$4969,$C$27:$D$4969,2,0)</f>
        <v>#N/A</v>
      </c>
      <c r="E3671" s="79"/>
      <c r="F3671" s="70" t="e">
        <f>VLOOKUP($E3671:$E$4969,'PLANO DE APLICAÇÃO'!$A$4:$B$1013,2,0)</f>
        <v>#N/A</v>
      </c>
      <c r="G3671" s="71"/>
      <c r="H3671" s="130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73"/>
      <c r="J3671" s="74"/>
      <c r="K3671" s="78"/>
    </row>
    <row r="3672" spans="1:11" s="131" customFormat="1" ht="41.25" customHeight="1" thickBot="1">
      <c r="A3672" s="68"/>
      <c r="B3672" s="77"/>
      <c r="C3672" s="76"/>
      <c r="D3672" s="69" t="e">
        <f>VLOOKUP($C3671:$C$4969,$C$27:$D$4969,2,0)</f>
        <v>#N/A</v>
      </c>
      <c r="E3672" s="79"/>
      <c r="F3672" s="70" t="e">
        <f>VLOOKUP($E3672:$E$4969,'PLANO DE APLICAÇÃO'!$A$4:$B$1013,2,0)</f>
        <v>#N/A</v>
      </c>
      <c r="G3672" s="71"/>
      <c r="H3672" s="130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73"/>
      <c r="J3672" s="74"/>
      <c r="K3672" s="78"/>
    </row>
    <row r="3673" spans="1:11" s="131" customFormat="1" ht="41.25" customHeight="1" thickBot="1">
      <c r="A3673" s="68"/>
      <c r="B3673" s="77"/>
      <c r="C3673" s="76"/>
      <c r="D3673" s="69" t="e">
        <f>VLOOKUP($C3672:$C$4969,$C$27:$D$4969,2,0)</f>
        <v>#N/A</v>
      </c>
      <c r="E3673" s="79"/>
      <c r="F3673" s="70" t="e">
        <f>VLOOKUP($E3673:$E$4969,'PLANO DE APLICAÇÃO'!$A$4:$B$1013,2,0)</f>
        <v>#N/A</v>
      </c>
      <c r="G3673" s="71"/>
      <c r="H3673" s="130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73"/>
      <c r="J3673" s="74"/>
      <c r="K3673" s="78"/>
    </row>
    <row r="3674" spans="1:11" s="131" customFormat="1" ht="41.25" customHeight="1" thickBot="1">
      <c r="A3674" s="68"/>
      <c r="B3674" s="77"/>
      <c r="C3674" s="76"/>
      <c r="D3674" s="69" t="e">
        <f>VLOOKUP($C3673:$C$4969,$C$27:$D$4969,2,0)</f>
        <v>#N/A</v>
      </c>
      <c r="E3674" s="79"/>
      <c r="F3674" s="70" t="e">
        <f>VLOOKUP($E3674:$E$4969,'PLANO DE APLICAÇÃO'!$A$4:$B$1013,2,0)</f>
        <v>#N/A</v>
      </c>
      <c r="G3674" s="71"/>
      <c r="H3674" s="130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73"/>
      <c r="J3674" s="74"/>
      <c r="K3674" s="78"/>
    </row>
    <row r="3675" spans="1:11" s="131" customFormat="1" ht="41.25" customHeight="1" thickBot="1">
      <c r="A3675" s="68"/>
      <c r="B3675" s="77"/>
      <c r="C3675" s="76"/>
      <c r="D3675" s="69" t="e">
        <f>VLOOKUP($C3674:$C$4969,$C$27:$D$4969,2,0)</f>
        <v>#N/A</v>
      </c>
      <c r="E3675" s="79"/>
      <c r="F3675" s="70" t="e">
        <f>VLOOKUP($E3675:$E$4969,'PLANO DE APLICAÇÃO'!$A$4:$B$1013,2,0)</f>
        <v>#N/A</v>
      </c>
      <c r="G3675" s="71"/>
      <c r="H3675" s="130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73"/>
      <c r="J3675" s="74"/>
      <c r="K3675" s="78"/>
    </row>
    <row r="3676" spans="1:11" s="131" customFormat="1" ht="41.25" customHeight="1" thickBot="1">
      <c r="A3676" s="68"/>
      <c r="B3676" s="77"/>
      <c r="C3676" s="76"/>
      <c r="D3676" s="69" t="e">
        <f>VLOOKUP($C3675:$C$4969,$C$27:$D$4969,2,0)</f>
        <v>#N/A</v>
      </c>
      <c r="E3676" s="79"/>
      <c r="F3676" s="70" t="e">
        <f>VLOOKUP($E3676:$E$4969,'PLANO DE APLICAÇÃO'!$A$4:$B$1013,2,0)</f>
        <v>#N/A</v>
      </c>
      <c r="G3676" s="71"/>
      <c r="H3676" s="130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73"/>
      <c r="J3676" s="74"/>
      <c r="K3676" s="78"/>
    </row>
    <row r="3677" spans="1:11" s="131" customFormat="1" ht="41.25" customHeight="1" thickBot="1">
      <c r="A3677" s="68"/>
      <c r="B3677" s="77"/>
      <c r="C3677" s="76"/>
      <c r="D3677" s="69" t="e">
        <f>VLOOKUP($C3676:$C$4969,$C$27:$D$4969,2,0)</f>
        <v>#N/A</v>
      </c>
      <c r="E3677" s="79"/>
      <c r="F3677" s="70" t="e">
        <f>VLOOKUP($E3677:$E$4969,'PLANO DE APLICAÇÃO'!$A$4:$B$1013,2,0)</f>
        <v>#N/A</v>
      </c>
      <c r="G3677" s="71"/>
      <c r="H3677" s="130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73"/>
      <c r="J3677" s="74"/>
      <c r="K3677" s="78"/>
    </row>
    <row r="3678" spans="1:11" s="131" customFormat="1" ht="41.25" customHeight="1" thickBot="1">
      <c r="A3678" s="68"/>
      <c r="B3678" s="77"/>
      <c r="C3678" s="76"/>
      <c r="D3678" s="69" t="e">
        <f>VLOOKUP($C3677:$C$4969,$C$27:$D$4969,2,0)</f>
        <v>#N/A</v>
      </c>
      <c r="E3678" s="79"/>
      <c r="F3678" s="70" t="e">
        <f>VLOOKUP($E3678:$E$4969,'PLANO DE APLICAÇÃO'!$A$4:$B$1013,2,0)</f>
        <v>#N/A</v>
      </c>
      <c r="G3678" s="71"/>
      <c r="H3678" s="130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73"/>
      <c r="J3678" s="74"/>
      <c r="K3678" s="78"/>
    </row>
    <row r="3679" spans="1:11" s="131" customFormat="1" ht="41.25" customHeight="1" thickBot="1">
      <c r="A3679" s="68"/>
      <c r="B3679" s="77"/>
      <c r="C3679" s="76"/>
      <c r="D3679" s="69" t="e">
        <f>VLOOKUP($C3678:$C$4969,$C$27:$D$4969,2,0)</f>
        <v>#N/A</v>
      </c>
      <c r="E3679" s="79"/>
      <c r="F3679" s="70" t="e">
        <f>VLOOKUP($E3679:$E$4969,'PLANO DE APLICAÇÃO'!$A$4:$B$1013,2,0)</f>
        <v>#N/A</v>
      </c>
      <c r="G3679" s="71"/>
      <c r="H3679" s="130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73"/>
      <c r="J3679" s="74"/>
      <c r="K3679" s="78"/>
    </row>
    <row r="3680" spans="1:11" s="131" customFormat="1" ht="41.25" customHeight="1" thickBot="1">
      <c r="A3680" s="68"/>
      <c r="B3680" s="77"/>
      <c r="C3680" s="76"/>
      <c r="D3680" s="69" t="e">
        <f>VLOOKUP($C3679:$C$4969,$C$27:$D$4969,2,0)</f>
        <v>#N/A</v>
      </c>
      <c r="E3680" s="79"/>
      <c r="F3680" s="70" t="e">
        <f>VLOOKUP($E3680:$E$4969,'PLANO DE APLICAÇÃO'!$A$4:$B$1013,2,0)</f>
        <v>#N/A</v>
      </c>
      <c r="G3680" s="71"/>
      <c r="H3680" s="130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73"/>
      <c r="J3680" s="74"/>
      <c r="K3680" s="78"/>
    </row>
    <row r="3681" spans="1:11" s="131" customFormat="1" ht="41.25" customHeight="1" thickBot="1">
      <c r="A3681" s="68"/>
      <c r="B3681" s="77"/>
      <c r="C3681" s="76"/>
      <c r="D3681" s="69" t="e">
        <f>VLOOKUP($C3680:$C$4969,$C$27:$D$4969,2,0)</f>
        <v>#N/A</v>
      </c>
      <c r="E3681" s="79"/>
      <c r="F3681" s="70" t="e">
        <f>VLOOKUP($E3681:$E$4969,'PLANO DE APLICAÇÃO'!$A$4:$B$1013,2,0)</f>
        <v>#N/A</v>
      </c>
      <c r="G3681" s="71"/>
      <c r="H3681" s="130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73"/>
      <c r="J3681" s="74"/>
      <c r="K3681" s="78"/>
    </row>
    <row r="3682" spans="1:11" s="131" customFormat="1" ht="41.25" customHeight="1" thickBot="1">
      <c r="A3682" s="68"/>
      <c r="B3682" s="77"/>
      <c r="C3682" s="76"/>
      <c r="D3682" s="69" t="e">
        <f>VLOOKUP($C3681:$C$4969,$C$27:$D$4969,2,0)</f>
        <v>#N/A</v>
      </c>
      <c r="E3682" s="79"/>
      <c r="F3682" s="70" t="e">
        <f>VLOOKUP($E3682:$E$4969,'PLANO DE APLICAÇÃO'!$A$4:$B$1013,2,0)</f>
        <v>#N/A</v>
      </c>
      <c r="G3682" s="71"/>
      <c r="H3682" s="130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73"/>
      <c r="J3682" s="74"/>
      <c r="K3682" s="78"/>
    </row>
    <row r="3683" spans="1:11" s="131" customFormat="1" ht="41.25" customHeight="1" thickBot="1">
      <c r="A3683" s="68"/>
      <c r="B3683" s="77"/>
      <c r="C3683" s="76"/>
      <c r="D3683" s="69" t="e">
        <f>VLOOKUP($C3682:$C$4969,$C$27:$D$4969,2,0)</f>
        <v>#N/A</v>
      </c>
      <c r="E3683" s="79"/>
      <c r="F3683" s="70" t="e">
        <f>VLOOKUP($E3683:$E$4969,'PLANO DE APLICAÇÃO'!$A$4:$B$1013,2,0)</f>
        <v>#N/A</v>
      </c>
      <c r="G3683" s="71"/>
      <c r="H3683" s="130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73"/>
      <c r="J3683" s="74"/>
      <c r="K3683" s="78"/>
    </row>
    <row r="3684" spans="1:11" s="131" customFormat="1" ht="41.25" customHeight="1" thickBot="1">
      <c r="A3684" s="68"/>
      <c r="B3684" s="77"/>
      <c r="C3684" s="76"/>
      <c r="D3684" s="69" t="e">
        <f>VLOOKUP($C3683:$C$4969,$C$27:$D$4969,2,0)</f>
        <v>#N/A</v>
      </c>
      <c r="E3684" s="79"/>
      <c r="F3684" s="70" t="e">
        <f>VLOOKUP($E3684:$E$4969,'PLANO DE APLICAÇÃO'!$A$4:$B$1013,2,0)</f>
        <v>#N/A</v>
      </c>
      <c r="G3684" s="71"/>
      <c r="H3684" s="130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73"/>
      <c r="J3684" s="74"/>
      <c r="K3684" s="78"/>
    </row>
    <row r="3685" spans="1:11" s="131" customFormat="1" ht="41.25" customHeight="1" thickBot="1">
      <c r="A3685" s="68"/>
      <c r="B3685" s="77"/>
      <c r="C3685" s="76"/>
      <c r="D3685" s="69" t="e">
        <f>VLOOKUP($C3684:$C$4969,$C$27:$D$4969,2,0)</f>
        <v>#N/A</v>
      </c>
      <c r="E3685" s="79"/>
      <c r="F3685" s="70" t="e">
        <f>VLOOKUP($E3685:$E$4969,'PLANO DE APLICAÇÃO'!$A$4:$B$1013,2,0)</f>
        <v>#N/A</v>
      </c>
      <c r="G3685" s="71"/>
      <c r="H3685" s="130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73"/>
      <c r="J3685" s="74"/>
      <c r="K3685" s="78"/>
    </row>
    <row r="3686" spans="1:11" s="131" customFormat="1" ht="41.25" customHeight="1" thickBot="1">
      <c r="A3686" s="68"/>
      <c r="B3686" s="77"/>
      <c r="C3686" s="76"/>
      <c r="D3686" s="69" t="e">
        <f>VLOOKUP($C3685:$C$4969,$C$27:$D$4969,2,0)</f>
        <v>#N/A</v>
      </c>
      <c r="E3686" s="79"/>
      <c r="F3686" s="70" t="e">
        <f>VLOOKUP($E3686:$E$4969,'PLANO DE APLICAÇÃO'!$A$4:$B$1013,2,0)</f>
        <v>#N/A</v>
      </c>
      <c r="G3686" s="71"/>
      <c r="H3686" s="130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73"/>
      <c r="J3686" s="74"/>
      <c r="K3686" s="78"/>
    </row>
    <row r="3687" spans="1:11" s="131" customFormat="1" ht="41.25" customHeight="1" thickBot="1">
      <c r="A3687" s="68"/>
      <c r="B3687" s="77"/>
      <c r="C3687" s="76"/>
      <c r="D3687" s="69" t="e">
        <f>VLOOKUP($C3686:$C$4969,$C$27:$D$4969,2,0)</f>
        <v>#N/A</v>
      </c>
      <c r="E3687" s="79"/>
      <c r="F3687" s="70" t="e">
        <f>VLOOKUP($E3687:$E$4969,'PLANO DE APLICAÇÃO'!$A$4:$B$1013,2,0)</f>
        <v>#N/A</v>
      </c>
      <c r="G3687" s="71"/>
      <c r="H3687" s="130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73"/>
      <c r="J3687" s="74"/>
      <c r="K3687" s="78"/>
    </row>
    <row r="3688" spans="1:11" s="131" customFormat="1" ht="41.25" customHeight="1" thickBot="1">
      <c r="A3688" s="68"/>
      <c r="B3688" s="77"/>
      <c r="C3688" s="76"/>
      <c r="D3688" s="69" t="e">
        <f>VLOOKUP($C3687:$C$4969,$C$27:$D$4969,2,0)</f>
        <v>#N/A</v>
      </c>
      <c r="E3688" s="79"/>
      <c r="F3688" s="70" t="e">
        <f>VLOOKUP($E3688:$E$4969,'PLANO DE APLICAÇÃO'!$A$4:$B$1013,2,0)</f>
        <v>#N/A</v>
      </c>
      <c r="G3688" s="71"/>
      <c r="H3688" s="130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73"/>
      <c r="J3688" s="74"/>
      <c r="K3688" s="78"/>
    </row>
    <row r="3689" spans="1:11" s="131" customFormat="1" ht="41.25" customHeight="1" thickBot="1">
      <c r="A3689" s="68"/>
      <c r="B3689" s="77"/>
      <c r="C3689" s="76"/>
      <c r="D3689" s="69" t="e">
        <f>VLOOKUP($C3688:$C$4969,$C$27:$D$4969,2,0)</f>
        <v>#N/A</v>
      </c>
      <c r="E3689" s="79"/>
      <c r="F3689" s="70" t="e">
        <f>VLOOKUP($E3689:$E$4969,'PLANO DE APLICAÇÃO'!$A$4:$B$1013,2,0)</f>
        <v>#N/A</v>
      </c>
      <c r="G3689" s="71"/>
      <c r="H3689" s="130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73"/>
      <c r="J3689" s="74"/>
      <c r="K3689" s="78"/>
    </row>
    <row r="3690" spans="1:11" s="131" customFormat="1" ht="41.25" customHeight="1" thickBot="1">
      <c r="A3690" s="68"/>
      <c r="B3690" s="77"/>
      <c r="C3690" s="76"/>
      <c r="D3690" s="69" t="e">
        <f>VLOOKUP($C3689:$C$4969,$C$27:$D$4969,2,0)</f>
        <v>#N/A</v>
      </c>
      <c r="E3690" s="79"/>
      <c r="F3690" s="70" t="e">
        <f>VLOOKUP($E3690:$E$4969,'PLANO DE APLICAÇÃO'!$A$4:$B$1013,2,0)</f>
        <v>#N/A</v>
      </c>
      <c r="G3690" s="71"/>
      <c r="H3690" s="130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73"/>
      <c r="J3690" s="74"/>
      <c r="K3690" s="78"/>
    </row>
    <row r="3691" spans="1:11" s="131" customFormat="1" ht="41.25" customHeight="1" thickBot="1">
      <c r="A3691" s="68"/>
      <c r="B3691" s="77"/>
      <c r="C3691" s="76"/>
      <c r="D3691" s="69" t="e">
        <f>VLOOKUP($C3690:$C$4969,$C$27:$D$4969,2,0)</f>
        <v>#N/A</v>
      </c>
      <c r="E3691" s="79"/>
      <c r="F3691" s="70" t="e">
        <f>VLOOKUP($E3691:$E$4969,'PLANO DE APLICAÇÃO'!$A$4:$B$1013,2,0)</f>
        <v>#N/A</v>
      </c>
      <c r="G3691" s="71"/>
      <c r="H3691" s="130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73"/>
      <c r="J3691" s="74"/>
      <c r="K3691" s="78"/>
    </row>
    <row r="3692" spans="1:11" s="131" customFormat="1" ht="41.25" customHeight="1" thickBot="1">
      <c r="A3692" s="68"/>
      <c r="B3692" s="77"/>
      <c r="C3692" s="76"/>
      <c r="D3692" s="69" t="e">
        <f>VLOOKUP($C3691:$C$4969,$C$27:$D$4969,2,0)</f>
        <v>#N/A</v>
      </c>
      <c r="E3692" s="79"/>
      <c r="F3692" s="70" t="e">
        <f>VLOOKUP($E3692:$E$4969,'PLANO DE APLICAÇÃO'!$A$4:$B$1013,2,0)</f>
        <v>#N/A</v>
      </c>
      <c r="G3692" s="71"/>
      <c r="H3692" s="130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73"/>
      <c r="J3692" s="74"/>
      <c r="K3692" s="78"/>
    </row>
    <row r="3693" spans="1:11" s="131" customFormat="1" ht="41.25" customHeight="1" thickBot="1">
      <c r="A3693" s="68"/>
      <c r="B3693" s="77"/>
      <c r="C3693" s="76"/>
      <c r="D3693" s="69" t="e">
        <f>VLOOKUP($C3692:$C$4969,$C$27:$D$4969,2,0)</f>
        <v>#N/A</v>
      </c>
      <c r="E3693" s="79"/>
      <c r="F3693" s="70" t="e">
        <f>VLOOKUP($E3693:$E$4969,'PLANO DE APLICAÇÃO'!$A$4:$B$1013,2,0)</f>
        <v>#N/A</v>
      </c>
      <c r="G3693" s="71"/>
      <c r="H3693" s="130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73"/>
      <c r="J3693" s="74"/>
      <c r="K3693" s="78"/>
    </row>
    <row r="3694" spans="1:11" s="131" customFormat="1" ht="41.25" customHeight="1" thickBot="1">
      <c r="A3694" s="68"/>
      <c r="B3694" s="77"/>
      <c r="C3694" s="76"/>
      <c r="D3694" s="69" t="e">
        <f>VLOOKUP($C3693:$C$4969,$C$27:$D$4969,2,0)</f>
        <v>#N/A</v>
      </c>
      <c r="E3694" s="79"/>
      <c r="F3694" s="70" t="e">
        <f>VLOOKUP($E3694:$E$4969,'PLANO DE APLICAÇÃO'!$A$4:$B$1013,2,0)</f>
        <v>#N/A</v>
      </c>
      <c r="G3694" s="71"/>
      <c r="H3694" s="130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73"/>
      <c r="J3694" s="74"/>
      <c r="K3694" s="78"/>
    </row>
    <row r="3695" spans="1:11" s="131" customFormat="1" ht="41.25" customHeight="1" thickBot="1">
      <c r="A3695" s="68"/>
      <c r="B3695" s="77"/>
      <c r="C3695" s="76"/>
      <c r="D3695" s="69" t="e">
        <f>VLOOKUP($C3694:$C$4969,$C$27:$D$4969,2,0)</f>
        <v>#N/A</v>
      </c>
      <c r="E3695" s="79"/>
      <c r="F3695" s="70" t="e">
        <f>VLOOKUP($E3695:$E$4969,'PLANO DE APLICAÇÃO'!$A$4:$B$1013,2,0)</f>
        <v>#N/A</v>
      </c>
      <c r="G3695" s="71"/>
      <c r="H3695" s="130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73"/>
      <c r="J3695" s="74"/>
      <c r="K3695" s="78"/>
    </row>
    <row r="3696" spans="1:11" s="131" customFormat="1" ht="41.25" customHeight="1" thickBot="1">
      <c r="A3696" s="68"/>
      <c r="B3696" s="77"/>
      <c r="C3696" s="76"/>
      <c r="D3696" s="69" t="e">
        <f>VLOOKUP($C3695:$C$4969,$C$27:$D$4969,2,0)</f>
        <v>#N/A</v>
      </c>
      <c r="E3696" s="79"/>
      <c r="F3696" s="70" t="e">
        <f>VLOOKUP($E3696:$E$4969,'PLANO DE APLICAÇÃO'!$A$4:$B$1013,2,0)</f>
        <v>#N/A</v>
      </c>
      <c r="G3696" s="71"/>
      <c r="H3696" s="130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73"/>
      <c r="J3696" s="74"/>
      <c r="K3696" s="78"/>
    </row>
    <row r="3697" spans="1:11" s="131" customFormat="1" ht="41.25" customHeight="1" thickBot="1">
      <c r="A3697" s="68"/>
      <c r="B3697" s="77"/>
      <c r="C3697" s="76"/>
      <c r="D3697" s="69" t="e">
        <f>VLOOKUP($C3696:$C$4969,$C$27:$D$4969,2,0)</f>
        <v>#N/A</v>
      </c>
      <c r="E3697" s="79"/>
      <c r="F3697" s="70" t="e">
        <f>VLOOKUP($E3697:$E$4969,'PLANO DE APLICAÇÃO'!$A$4:$B$1013,2,0)</f>
        <v>#N/A</v>
      </c>
      <c r="G3697" s="71"/>
      <c r="H3697" s="130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73"/>
      <c r="J3697" s="74"/>
      <c r="K3697" s="78"/>
    </row>
    <row r="3698" spans="1:11" s="131" customFormat="1" ht="41.25" customHeight="1" thickBot="1">
      <c r="A3698" s="68"/>
      <c r="B3698" s="77"/>
      <c r="C3698" s="76"/>
      <c r="D3698" s="69" t="e">
        <f>VLOOKUP($C3697:$C$4969,$C$27:$D$4969,2,0)</f>
        <v>#N/A</v>
      </c>
      <c r="E3698" s="79"/>
      <c r="F3698" s="70" t="e">
        <f>VLOOKUP($E3698:$E$4969,'PLANO DE APLICAÇÃO'!$A$4:$B$1013,2,0)</f>
        <v>#N/A</v>
      </c>
      <c r="G3698" s="71"/>
      <c r="H3698" s="130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73"/>
      <c r="J3698" s="74"/>
      <c r="K3698" s="78"/>
    </row>
    <row r="3699" spans="1:11" s="131" customFormat="1" ht="41.25" customHeight="1" thickBot="1">
      <c r="A3699" s="68"/>
      <c r="B3699" s="77"/>
      <c r="C3699" s="76"/>
      <c r="D3699" s="69" t="e">
        <f>VLOOKUP($C3698:$C$4969,$C$27:$D$4969,2,0)</f>
        <v>#N/A</v>
      </c>
      <c r="E3699" s="79"/>
      <c r="F3699" s="70" t="e">
        <f>VLOOKUP($E3699:$E$4969,'PLANO DE APLICAÇÃO'!$A$4:$B$1013,2,0)</f>
        <v>#N/A</v>
      </c>
      <c r="G3699" s="71"/>
      <c r="H3699" s="130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73"/>
      <c r="J3699" s="74"/>
      <c r="K3699" s="78"/>
    </row>
    <row r="3700" spans="1:11" s="131" customFormat="1" ht="41.25" customHeight="1" thickBot="1">
      <c r="A3700" s="68"/>
      <c r="B3700" s="77"/>
      <c r="C3700" s="76"/>
      <c r="D3700" s="69" t="e">
        <f>VLOOKUP($C3699:$C$4969,$C$27:$D$4969,2,0)</f>
        <v>#N/A</v>
      </c>
      <c r="E3700" s="79"/>
      <c r="F3700" s="70" t="e">
        <f>VLOOKUP($E3700:$E$4969,'PLANO DE APLICAÇÃO'!$A$4:$B$1013,2,0)</f>
        <v>#N/A</v>
      </c>
      <c r="G3700" s="71"/>
      <c r="H3700" s="130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73"/>
      <c r="J3700" s="74"/>
      <c r="K3700" s="78"/>
    </row>
    <row r="3701" spans="1:11" s="131" customFormat="1" ht="41.25" customHeight="1" thickBot="1">
      <c r="A3701" s="68"/>
      <c r="B3701" s="77"/>
      <c r="C3701" s="76"/>
      <c r="D3701" s="69" t="e">
        <f>VLOOKUP($C3700:$C$4969,$C$27:$D$4969,2,0)</f>
        <v>#N/A</v>
      </c>
      <c r="E3701" s="79"/>
      <c r="F3701" s="70" t="e">
        <f>VLOOKUP($E3701:$E$4969,'PLANO DE APLICAÇÃO'!$A$4:$B$1013,2,0)</f>
        <v>#N/A</v>
      </c>
      <c r="G3701" s="71"/>
      <c r="H3701" s="130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73"/>
      <c r="J3701" s="74"/>
      <c r="K3701" s="78"/>
    </row>
    <row r="3702" spans="1:11" s="131" customFormat="1" ht="41.25" customHeight="1" thickBot="1">
      <c r="A3702" s="68"/>
      <c r="B3702" s="77"/>
      <c r="C3702" s="76"/>
      <c r="D3702" s="69" t="e">
        <f>VLOOKUP($C3701:$C$4969,$C$27:$D$4969,2,0)</f>
        <v>#N/A</v>
      </c>
      <c r="E3702" s="79"/>
      <c r="F3702" s="70" t="e">
        <f>VLOOKUP($E3702:$E$4969,'PLANO DE APLICAÇÃO'!$A$4:$B$1013,2,0)</f>
        <v>#N/A</v>
      </c>
      <c r="G3702" s="71"/>
      <c r="H3702" s="130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73"/>
      <c r="J3702" s="74"/>
      <c r="K3702" s="78"/>
    </row>
    <row r="3703" spans="1:11" s="131" customFormat="1" ht="41.25" customHeight="1" thickBot="1">
      <c r="A3703" s="68"/>
      <c r="B3703" s="77"/>
      <c r="C3703" s="76"/>
      <c r="D3703" s="69" t="e">
        <f>VLOOKUP($C3702:$C$4969,$C$27:$D$4969,2,0)</f>
        <v>#N/A</v>
      </c>
      <c r="E3703" s="79"/>
      <c r="F3703" s="70" t="e">
        <f>VLOOKUP($E3703:$E$4969,'PLANO DE APLICAÇÃO'!$A$4:$B$1013,2,0)</f>
        <v>#N/A</v>
      </c>
      <c r="G3703" s="71"/>
      <c r="H3703" s="130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73"/>
      <c r="J3703" s="74"/>
      <c r="K3703" s="78"/>
    </row>
    <row r="3704" spans="1:11" s="131" customFormat="1" ht="41.25" customHeight="1" thickBot="1">
      <c r="A3704" s="68"/>
      <c r="B3704" s="77"/>
      <c r="C3704" s="76"/>
      <c r="D3704" s="69" t="e">
        <f>VLOOKUP($C3703:$C$4969,$C$27:$D$4969,2,0)</f>
        <v>#N/A</v>
      </c>
      <c r="E3704" s="79"/>
      <c r="F3704" s="70" t="e">
        <f>VLOOKUP($E3704:$E$4969,'PLANO DE APLICAÇÃO'!$A$4:$B$1013,2,0)</f>
        <v>#N/A</v>
      </c>
      <c r="G3704" s="71"/>
      <c r="H3704" s="130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73"/>
      <c r="J3704" s="74"/>
      <c r="K3704" s="78"/>
    </row>
    <row r="3705" spans="1:11" s="131" customFormat="1" ht="41.25" customHeight="1" thickBot="1">
      <c r="A3705" s="68"/>
      <c r="B3705" s="77"/>
      <c r="C3705" s="76"/>
      <c r="D3705" s="69" t="e">
        <f>VLOOKUP($C3704:$C$4969,$C$27:$D$4969,2,0)</f>
        <v>#N/A</v>
      </c>
      <c r="E3705" s="79"/>
      <c r="F3705" s="70" t="e">
        <f>VLOOKUP($E3705:$E$4969,'PLANO DE APLICAÇÃO'!$A$4:$B$1013,2,0)</f>
        <v>#N/A</v>
      </c>
      <c r="G3705" s="71"/>
      <c r="H3705" s="130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73"/>
      <c r="J3705" s="74"/>
      <c r="K3705" s="78"/>
    </row>
    <row r="3706" spans="1:11" s="131" customFormat="1" ht="41.25" customHeight="1" thickBot="1">
      <c r="A3706" s="68"/>
      <c r="B3706" s="77"/>
      <c r="C3706" s="76"/>
      <c r="D3706" s="69" t="e">
        <f>VLOOKUP($C3705:$C$4969,$C$27:$D$4969,2,0)</f>
        <v>#N/A</v>
      </c>
      <c r="E3706" s="79"/>
      <c r="F3706" s="70" t="e">
        <f>VLOOKUP($E3706:$E$4969,'PLANO DE APLICAÇÃO'!$A$4:$B$1013,2,0)</f>
        <v>#N/A</v>
      </c>
      <c r="G3706" s="71"/>
      <c r="H3706" s="130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73"/>
      <c r="J3706" s="74"/>
      <c r="K3706" s="78"/>
    </row>
    <row r="3707" spans="1:11" s="131" customFormat="1" ht="41.25" customHeight="1" thickBot="1">
      <c r="A3707" s="68"/>
      <c r="B3707" s="77"/>
      <c r="C3707" s="76"/>
      <c r="D3707" s="69" t="e">
        <f>VLOOKUP($C3706:$C$4969,$C$27:$D$4969,2,0)</f>
        <v>#N/A</v>
      </c>
      <c r="E3707" s="79"/>
      <c r="F3707" s="70" t="e">
        <f>VLOOKUP($E3707:$E$4969,'PLANO DE APLICAÇÃO'!$A$4:$B$1013,2,0)</f>
        <v>#N/A</v>
      </c>
      <c r="G3707" s="71"/>
      <c r="H3707" s="130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73"/>
      <c r="J3707" s="74"/>
      <c r="K3707" s="78"/>
    </row>
    <row r="3708" spans="1:11" s="131" customFormat="1" ht="41.25" customHeight="1" thickBot="1">
      <c r="A3708" s="68"/>
      <c r="B3708" s="77"/>
      <c r="C3708" s="76"/>
      <c r="D3708" s="69" t="e">
        <f>VLOOKUP($C3707:$C$4969,$C$27:$D$4969,2,0)</f>
        <v>#N/A</v>
      </c>
      <c r="E3708" s="79"/>
      <c r="F3708" s="70" t="e">
        <f>VLOOKUP($E3708:$E$4969,'PLANO DE APLICAÇÃO'!$A$4:$B$1013,2,0)</f>
        <v>#N/A</v>
      </c>
      <c r="G3708" s="71"/>
      <c r="H3708" s="130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73"/>
      <c r="J3708" s="74"/>
      <c r="K3708" s="78"/>
    </row>
    <row r="3709" spans="1:11" s="131" customFormat="1" ht="41.25" customHeight="1" thickBot="1">
      <c r="A3709" s="68"/>
      <c r="B3709" s="77"/>
      <c r="C3709" s="76"/>
      <c r="D3709" s="69" t="e">
        <f>VLOOKUP($C3708:$C$4969,$C$27:$D$4969,2,0)</f>
        <v>#N/A</v>
      </c>
      <c r="E3709" s="79"/>
      <c r="F3709" s="70" t="e">
        <f>VLOOKUP($E3709:$E$4969,'PLANO DE APLICAÇÃO'!$A$4:$B$1013,2,0)</f>
        <v>#N/A</v>
      </c>
      <c r="G3709" s="71"/>
      <c r="H3709" s="130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73"/>
      <c r="J3709" s="74"/>
      <c r="K3709" s="78"/>
    </row>
    <row r="3710" spans="1:11" s="131" customFormat="1" ht="41.25" customHeight="1" thickBot="1">
      <c r="A3710" s="68"/>
      <c r="B3710" s="77"/>
      <c r="C3710" s="76"/>
      <c r="D3710" s="69" t="e">
        <f>VLOOKUP($C3709:$C$4969,$C$27:$D$4969,2,0)</f>
        <v>#N/A</v>
      </c>
      <c r="E3710" s="79"/>
      <c r="F3710" s="70" t="e">
        <f>VLOOKUP($E3710:$E$4969,'PLANO DE APLICAÇÃO'!$A$4:$B$1013,2,0)</f>
        <v>#N/A</v>
      </c>
      <c r="G3710" s="71"/>
      <c r="H3710" s="130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73"/>
      <c r="J3710" s="74"/>
      <c r="K3710" s="78"/>
    </row>
    <row r="3711" spans="1:11" s="131" customFormat="1" ht="41.25" customHeight="1" thickBot="1">
      <c r="A3711" s="68"/>
      <c r="B3711" s="77"/>
      <c r="C3711" s="76"/>
      <c r="D3711" s="69" t="e">
        <f>VLOOKUP($C3710:$C$4969,$C$27:$D$4969,2,0)</f>
        <v>#N/A</v>
      </c>
      <c r="E3711" s="79"/>
      <c r="F3711" s="70" t="e">
        <f>VLOOKUP($E3711:$E$4969,'PLANO DE APLICAÇÃO'!$A$4:$B$1013,2,0)</f>
        <v>#N/A</v>
      </c>
      <c r="G3711" s="71"/>
      <c r="H3711" s="130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73"/>
      <c r="J3711" s="74"/>
      <c r="K3711" s="78"/>
    </row>
    <row r="3712" spans="1:11" s="131" customFormat="1" ht="41.25" customHeight="1" thickBot="1">
      <c r="A3712" s="68"/>
      <c r="B3712" s="77"/>
      <c r="C3712" s="76"/>
      <c r="D3712" s="69" t="e">
        <f>VLOOKUP($C3711:$C$4969,$C$27:$D$4969,2,0)</f>
        <v>#N/A</v>
      </c>
      <c r="E3712" s="79"/>
      <c r="F3712" s="70" t="e">
        <f>VLOOKUP($E3712:$E$4969,'PLANO DE APLICAÇÃO'!$A$4:$B$1013,2,0)</f>
        <v>#N/A</v>
      </c>
      <c r="G3712" s="71"/>
      <c r="H3712" s="130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73"/>
      <c r="J3712" s="74"/>
      <c r="K3712" s="78"/>
    </row>
    <row r="3713" spans="1:11" s="131" customFormat="1" ht="41.25" customHeight="1" thickBot="1">
      <c r="A3713" s="68"/>
      <c r="B3713" s="77"/>
      <c r="C3713" s="76"/>
      <c r="D3713" s="69" t="e">
        <f>VLOOKUP($C3712:$C$4969,$C$27:$D$4969,2,0)</f>
        <v>#N/A</v>
      </c>
      <c r="E3713" s="79"/>
      <c r="F3713" s="70" t="e">
        <f>VLOOKUP($E3713:$E$4969,'PLANO DE APLICAÇÃO'!$A$4:$B$1013,2,0)</f>
        <v>#N/A</v>
      </c>
      <c r="G3713" s="71"/>
      <c r="H3713" s="130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73"/>
      <c r="J3713" s="74"/>
      <c r="K3713" s="78"/>
    </row>
    <row r="3714" spans="1:11" s="131" customFormat="1" ht="41.25" customHeight="1" thickBot="1">
      <c r="A3714" s="68"/>
      <c r="B3714" s="77"/>
      <c r="C3714" s="76"/>
      <c r="D3714" s="69" t="e">
        <f>VLOOKUP($C3713:$C$4969,$C$27:$D$4969,2,0)</f>
        <v>#N/A</v>
      </c>
      <c r="E3714" s="79"/>
      <c r="F3714" s="70" t="e">
        <f>VLOOKUP($E3714:$E$4969,'PLANO DE APLICAÇÃO'!$A$4:$B$1013,2,0)</f>
        <v>#N/A</v>
      </c>
      <c r="G3714" s="71"/>
      <c r="H3714" s="130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73"/>
      <c r="J3714" s="74"/>
      <c r="K3714" s="78"/>
    </row>
    <row r="3715" spans="1:11" s="131" customFormat="1" ht="41.25" customHeight="1" thickBot="1">
      <c r="A3715" s="68"/>
      <c r="B3715" s="77"/>
      <c r="C3715" s="76"/>
      <c r="D3715" s="69" t="e">
        <f>VLOOKUP($C3714:$C$4969,$C$27:$D$4969,2,0)</f>
        <v>#N/A</v>
      </c>
      <c r="E3715" s="79"/>
      <c r="F3715" s="70" t="e">
        <f>VLOOKUP($E3715:$E$4969,'PLANO DE APLICAÇÃO'!$A$4:$B$1013,2,0)</f>
        <v>#N/A</v>
      </c>
      <c r="G3715" s="71"/>
      <c r="H3715" s="130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73"/>
      <c r="J3715" s="74"/>
      <c r="K3715" s="78"/>
    </row>
    <row r="3716" spans="1:11" s="131" customFormat="1" ht="41.25" customHeight="1" thickBot="1">
      <c r="A3716" s="68"/>
      <c r="B3716" s="77"/>
      <c r="C3716" s="76"/>
      <c r="D3716" s="69" t="e">
        <f>VLOOKUP($C3715:$C$4969,$C$27:$D$4969,2,0)</f>
        <v>#N/A</v>
      </c>
      <c r="E3716" s="79"/>
      <c r="F3716" s="70" t="e">
        <f>VLOOKUP($E3716:$E$4969,'PLANO DE APLICAÇÃO'!$A$4:$B$1013,2,0)</f>
        <v>#N/A</v>
      </c>
      <c r="G3716" s="71"/>
      <c r="H3716" s="130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73"/>
      <c r="J3716" s="74"/>
      <c r="K3716" s="78"/>
    </row>
    <row r="3717" spans="1:11" s="131" customFormat="1" ht="41.25" customHeight="1" thickBot="1">
      <c r="A3717" s="68"/>
      <c r="B3717" s="77"/>
      <c r="C3717" s="76"/>
      <c r="D3717" s="69" t="e">
        <f>VLOOKUP($C3716:$C$4969,$C$27:$D$4969,2,0)</f>
        <v>#N/A</v>
      </c>
      <c r="E3717" s="79"/>
      <c r="F3717" s="70" t="e">
        <f>VLOOKUP($E3717:$E$4969,'PLANO DE APLICAÇÃO'!$A$4:$B$1013,2,0)</f>
        <v>#N/A</v>
      </c>
      <c r="G3717" s="71"/>
      <c r="H3717" s="130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73"/>
      <c r="J3717" s="74"/>
      <c r="K3717" s="78"/>
    </row>
    <row r="3718" spans="1:11" s="131" customFormat="1" ht="41.25" customHeight="1" thickBot="1">
      <c r="A3718" s="68"/>
      <c r="B3718" s="77"/>
      <c r="C3718" s="76"/>
      <c r="D3718" s="69" t="e">
        <f>VLOOKUP($C3717:$C$4969,$C$27:$D$4969,2,0)</f>
        <v>#N/A</v>
      </c>
      <c r="E3718" s="79"/>
      <c r="F3718" s="70" t="e">
        <f>VLOOKUP($E3718:$E$4969,'PLANO DE APLICAÇÃO'!$A$4:$B$1013,2,0)</f>
        <v>#N/A</v>
      </c>
      <c r="G3718" s="71"/>
      <c r="H3718" s="130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73"/>
      <c r="J3718" s="74"/>
      <c r="K3718" s="78"/>
    </row>
    <row r="3719" spans="1:11" s="131" customFormat="1" ht="41.25" customHeight="1" thickBot="1">
      <c r="A3719" s="68"/>
      <c r="B3719" s="77"/>
      <c r="C3719" s="76"/>
      <c r="D3719" s="69" t="e">
        <f>VLOOKUP($C3718:$C$4969,$C$27:$D$4969,2,0)</f>
        <v>#N/A</v>
      </c>
      <c r="E3719" s="79"/>
      <c r="F3719" s="70" t="e">
        <f>VLOOKUP($E3719:$E$4969,'PLANO DE APLICAÇÃO'!$A$4:$B$1013,2,0)</f>
        <v>#N/A</v>
      </c>
      <c r="G3719" s="71"/>
      <c r="H3719" s="130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73"/>
      <c r="J3719" s="74"/>
      <c r="K3719" s="78"/>
    </row>
    <row r="3720" spans="1:11" s="131" customFormat="1" ht="41.25" customHeight="1" thickBot="1">
      <c r="A3720" s="68"/>
      <c r="B3720" s="77"/>
      <c r="C3720" s="76"/>
      <c r="D3720" s="69" t="e">
        <f>VLOOKUP($C3719:$C$4969,$C$27:$D$4969,2,0)</f>
        <v>#N/A</v>
      </c>
      <c r="E3720" s="79"/>
      <c r="F3720" s="70" t="e">
        <f>VLOOKUP($E3720:$E$4969,'PLANO DE APLICAÇÃO'!$A$4:$B$1013,2,0)</f>
        <v>#N/A</v>
      </c>
      <c r="G3720" s="71"/>
      <c r="H3720" s="130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73"/>
      <c r="J3720" s="74"/>
      <c r="K3720" s="78"/>
    </row>
    <row r="3721" spans="1:11" s="131" customFormat="1" ht="41.25" customHeight="1" thickBot="1">
      <c r="A3721" s="68"/>
      <c r="B3721" s="77"/>
      <c r="C3721" s="76"/>
      <c r="D3721" s="69" t="e">
        <f>VLOOKUP($C3720:$C$4969,$C$27:$D$4969,2,0)</f>
        <v>#N/A</v>
      </c>
      <c r="E3721" s="79"/>
      <c r="F3721" s="70" t="e">
        <f>VLOOKUP($E3721:$E$4969,'PLANO DE APLICAÇÃO'!$A$4:$B$1013,2,0)</f>
        <v>#N/A</v>
      </c>
      <c r="G3721" s="71"/>
      <c r="H3721" s="130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73"/>
      <c r="J3721" s="74"/>
      <c r="K3721" s="78"/>
    </row>
    <row r="3722" spans="1:11" s="131" customFormat="1" ht="41.25" customHeight="1" thickBot="1">
      <c r="A3722" s="68"/>
      <c r="B3722" s="77"/>
      <c r="C3722" s="76"/>
      <c r="D3722" s="69" t="e">
        <f>VLOOKUP($C3721:$C$4969,$C$27:$D$4969,2,0)</f>
        <v>#N/A</v>
      </c>
      <c r="E3722" s="79"/>
      <c r="F3722" s="70" t="e">
        <f>VLOOKUP($E3722:$E$4969,'PLANO DE APLICAÇÃO'!$A$4:$B$1013,2,0)</f>
        <v>#N/A</v>
      </c>
      <c r="G3722" s="71"/>
      <c r="H3722" s="130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73"/>
      <c r="J3722" s="74"/>
      <c r="K3722" s="78"/>
    </row>
    <row r="3723" spans="1:11" s="131" customFormat="1" ht="41.25" customHeight="1" thickBot="1">
      <c r="A3723" s="68"/>
      <c r="B3723" s="77"/>
      <c r="C3723" s="76"/>
      <c r="D3723" s="69" t="e">
        <f>VLOOKUP($C3722:$C$4969,$C$27:$D$4969,2,0)</f>
        <v>#N/A</v>
      </c>
      <c r="E3723" s="79"/>
      <c r="F3723" s="70" t="e">
        <f>VLOOKUP($E3723:$E$4969,'PLANO DE APLICAÇÃO'!$A$4:$B$1013,2,0)</f>
        <v>#N/A</v>
      </c>
      <c r="G3723" s="71"/>
      <c r="H3723" s="130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73"/>
      <c r="J3723" s="74"/>
      <c r="K3723" s="78"/>
    </row>
    <row r="3724" spans="1:11" s="131" customFormat="1" ht="41.25" customHeight="1" thickBot="1">
      <c r="A3724" s="68"/>
      <c r="B3724" s="77"/>
      <c r="C3724" s="76"/>
      <c r="D3724" s="69" t="e">
        <f>VLOOKUP($C3723:$C$4969,$C$27:$D$4969,2,0)</f>
        <v>#N/A</v>
      </c>
      <c r="E3724" s="79"/>
      <c r="F3724" s="70" t="e">
        <f>VLOOKUP($E3724:$E$4969,'PLANO DE APLICAÇÃO'!$A$4:$B$1013,2,0)</f>
        <v>#N/A</v>
      </c>
      <c r="G3724" s="71"/>
      <c r="H3724" s="130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73"/>
      <c r="J3724" s="74"/>
      <c r="K3724" s="78"/>
    </row>
    <row r="3725" spans="1:11" s="131" customFormat="1" ht="41.25" customHeight="1" thickBot="1">
      <c r="A3725" s="68"/>
      <c r="B3725" s="77"/>
      <c r="C3725" s="76"/>
      <c r="D3725" s="69" t="e">
        <f>VLOOKUP($C3724:$C$4969,$C$27:$D$4969,2,0)</f>
        <v>#N/A</v>
      </c>
      <c r="E3725" s="79"/>
      <c r="F3725" s="70" t="e">
        <f>VLOOKUP($E3725:$E$4969,'PLANO DE APLICAÇÃO'!$A$4:$B$1013,2,0)</f>
        <v>#N/A</v>
      </c>
      <c r="G3725" s="71"/>
      <c r="H3725" s="130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73"/>
      <c r="J3725" s="74"/>
      <c r="K3725" s="78"/>
    </row>
    <row r="3726" spans="1:11" s="131" customFormat="1" ht="41.25" customHeight="1" thickBot="1">
      <c r="A3726" s="68"/>
      <c r="B3726" s="77"/>
      <c r="C3726" s="76"/>
      <c r="D3726" s="69" t="e">
        <f>VLOOKUP($C3725:$C$4969,$C$27:$D$4969,2,0)</f>
        <v>#N/A</v>
      </c>
      <c r="E3726" s="79"/>
      <c r="F3726" s="70" t="e">
        <f>VLOOKUP($E3726:$E$4969,'PLANO DE APLICAÇÃO'!$A$4:$B$1013,2,0)</f>
        <v>#N/A</v>
      </c>
      <c r="G3726" s="71"/>
      <c r="H3726" s="130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73"/>
      <c r="J3726" s="74"/>
      <c r="K3726" s="78"/>
    </row>
    <row r="3727" spans="1:11" s="131" customFormat="1" ht="41.25" customHeight="1" thickBot="1">
      <c r="A3727" s="68"/>
      <c r="B3727" s="77"/>
      <c r="C3727" s="76"/>
      <c r="D3727" s="69" t="e">
        <f>VLOOKUP($C3726:$C$4969,$C$27:$D$4969,2,0)</f>
        <v>#N/A</v>
      </c>
      <c r="E3727" s="79"/>
      <c r="F3727" s="70" t="e">
        <f>VLOOKUP($E3727:$E$4969,'PLANO DE APLICAÇÃO'!$A$4:$B$1013,2,0)</f>
        <v>#N/A</v>
      </c>
      <c r="G3727" s="71"/>
      <c r="H3727" s="130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73"/>
      <c r="J3727" s="74"/>
      <c r="K3727" s="78"/>
    </row>
    <row r="3728" spans="1:11" s="131" customFormat="1" ht="41.25" customHeight="1" thickBot="1">
      <c r="A3728" s="68"/>
      <c r="B3728" s="77"/>
      <c r="C3728" s="76"/>
      <c r="D3728" s="69" t="e">
        <f>VLOOKUP($C3727:$C$4969,$C$27:$D$4969,2,0)</f>
        <v>#N/A</v>
      </c>
      <c r="E3728" s="79"/>
      <c r="F3728" s="70" t="e">
        <f>VLOOKUP($E3728:$E$4969,'PLANO DE APLICAÇÃO'!$A$4:$B$1013,2,0)</f>
        <v>#N/A</v>
      </c>
      <c r="G3728" s="71"/>
      <c r="H3728" s="130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73"/>
      <c r="J3728" s="74"/>
      <c r="K3728" s="78"/>
    </row>
    <row r="3729" spans="1:11" s="131" customFormat="1" ht="41.25" customHeight="1" thickBot="1">
      <c r="A3729" s="68"/>
      <c r="B3729" s="77"/>
      <c r="C3729" s="76"/>
      <c r="D3729" s="69" t="e">
        <f>VLOOKUP($C3728:$C$4969,$C$27:$D$4969,2,0)</f>
        <v>#N/A</v>
      </c>
      <c r="E3729" s="79"/>
      <c r="F3729" s="70" t="e">
        <f>VLOOKUP($E3729:$E$4969,'PLANO DE APLICAÇÃO'!$A$4:$B$1013,2,0)</f>
        <v>#N/A</v>
      </c>
      <c r="G3729" s="71"/>
      <c r="H3729" s="130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73"/>
      <c r="J3729" s="74"/>
      <c r="K3729" s="78"/>
    </row>
    <row r="3730" spans="1:11" s="131" customFormat="1" ht="41.25" customHeight="1" thickBot="1">
      <c r="A3730" s="68"/>
      <c r="B3730" s="77"/>
      <c r="C3730" s="76"/>
      <c r="D3730" s="69" t="e">
        <f>VLOOKUP($C3729:$C$4969,$C$27:$D$4969,2,0)</f>
        <v>#N/A</v>
      </c>
      <c r="E3730" s="79"/>
      <c r="F3730" s="70" t="e">
        <f>VLOOKUP($E3730:$E$4969,'PLANO DE APLICAÇÃO'!$A$4:$B$1013,2,0)</f>
        <v>#N/A</v>
      </c>
      <c r="G3730" s="71"/>
      <c r="H3730" s="130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73"/>
      <c r="J3730" s="74"/>
      <c r="K3730" s="78"/>
    </row>
    <row r="3731" spans="1:11" s="131" customFormat="1" ht="41.25" customHeight="1" thickBot="1">
      <c r="A3731" s="68"/>
      <c r="B3731" s="77"/>
      <c r="C3731" s="76"/>
      <c r="D3731" s="69" t="e">
        <f>VLOOKUP($C3730:$C$4969,$C$27:$D$4969,2,0)</f>
        <v>#N/A</v>
      </c>
      <c r="E3731" s="79"/>
      <c r="F3731" s="70" t="e">
        <f>VLOOKUP($E3731:$E$4969,'PLANO DE APLICAÇÃO'!$A$4:$B$1013,2,0)</f>
        <v>#N/A</v>
      </c>
      <c r="G3731" s="71"/>
      <c r="H3731" s="130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73"/>
      <c r="J3731" s="74"/>
      <c r="K3731" s="78"/>
    </row>
    <row r="3732" spans="1:11" s="131" customFormat="1" ht="41.25" customHeight="1" thickBot="1">
      <c r="A3732" s="68"/>
      <c r="B3732" s="77"/>
      <c r="C3732" s="76"/>
      <c r="D3732" s="69" t="e">
        <f>VLOOKUP($C3731:$C$4969,$C$27:$D$4969,2,0)</f>
        <v>#N/A</v>
      </c>
      <c r="E3732" s="79"/>
      <c r="F3732" s="70" t="e">
        <f>VLOOKUP($E3732:$E$4969,'PLANO DE APLICAÇÃO'!$A$4:$B$1013,2,0)</f>
        <v>#N/A</v>
      </c>
      <c r="G3732" s="71"/>
      <c r="H3732" s="130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73"/>
      <c r="J3732" s="74"/>
      <c r="K3732" s="78"/>
    </row>
    <row r="3733" spans="1:11" s="131" customFormat="1" ht="41.25" customHeight="1" thickBot="1">
      <c r="A3733" s="68"/>
      <c r="B3733" s="77"/>
      <c r="C3733" s="76"/>
      <c r="D3733" s="69" t="e">
        <f>VLOOKUP($C3732:$C$4969,$C$27:$D$4969,2,0)</f>
        <v>#N/A</v>
      </c>
      <c r="E3733" s="79"/>
      <c r="F3733" s="70" t="e">
        <f>VLOOKUP($E3733:$E$4969,'PLANO DE APLICAÇÃO'!$A$4:$B$1013,2,0)</f>
        <v>#N/A</v>
      </c>
      <c r="G3733" s="71"/>
      <c r="H3733" s="130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73"/>
      <c r="J3733" s="74"/>
      <c r="K3733" s="78"/>
    </row>
    <row r="3734" spans="1:11" s="131" customFormat="1" ht="41.25" customHeight="1" thickBot="1">
      <c r="A3734" s="68"/>
      <c r="B3734" s="77"/>
      <c r="C3734" s="76"/>
      <c r="D3734" s="69" t="e">
        <f>VLOOKUP($C3733:$C$4969,$C$27:$D$4969,2,0)</f>
        <v>#N/A</v>
      </c>
      <c r="E3734" s="79"/>
      <c r="F3734" s="70" t="e">
        <f>VLOOKUP($E3734:$E$4969,'PLANO DE APLICAÇÃO'!$A$4:$B$1013,2,0)</f>
        <v>#N/A</v>
      </c>
      <c r="G3734" s="71"/>
      <c r="H3734" s="130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73"/>
      <c r="J3734" s="74"/>
      <c r="K3734" s="78"/>
    </row>
    <row r="3735" spans="1:11" s="131" customFormat="1" ht="41.25" customHeight="1" thickBot="1">
      <c r="A3735" s="68"/>
      <c r="B3735" s="77"/>
      <c r="C3735" s="76"/>
      <c r="D3735" s="69" t="e">
        <f>VLOOKUP($C3734:$C$4969,$C$27:$D$4969,2,0)</f>
        <v>#N/A</v>
      </c>
      <c r="E3735" s="79"/>
      <c r="F3735" s="70" t="e">
        <f>VLOOKUP($E3735:$E$4969,'PLANO DE APLICAÇÃO'!$A$4:$B$1013,2,0)</f>
        <v>#N/A</v>
      </c>
      <c r="G3735" s="71"/>
      <c r="H3735" s="130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73"/>
      <c r="J3735" s="74"/>
      <c r="K3735" s="78"/>
    </row>
    <row r="3736" spans="1:11" s="131" customFormat="1" ht="41.25" customHeight="1" thickBot="1">
      <c r="A3736" s="68"/>
      <c r="B3736" s="77"/>
      <c r="C3736" s="76"/>
      <c r="D3736" s="69" t="e">
        <f>VLOOKUP($C3735:$C$4969,$C$27:$D$4969,2,0)</f>
        <v>#N/A</v>
      </c>
      <c r="E3736" s="79"/>
      <c r="F3736" s="70" t="e">
        <f>VLOOKUP($E3736:$E$4969,'PLANO DE APLICAÇÃO'!$A$4:$B$1013,2,0)</f>
        <v>#N/A</v>
      </c>
      <c r="G3736" s="71"/>
      <c r="H3736" s="130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73"/>
      <c r="J3736" s="74"/>
      <c r="K3736" s="78"/>
    </row>
    <row r="3737" spans="1:11" s="131" customFormat="1" ht="41.25" customHeight="1" thickBot="1">
      <c r="A3737" s="68"/>
      <c r="B3737" s="77"/>
      <c r="C3737" s="76"/>
      <c r="D3737" s="69" t="e">
        <f>VLOOKUP($C3736:$C$4969,$C$27:$D$4969,2,0)</f>
        <v>#N/A</v>
      </c>
      <c r="E3737" s="79"/>
      <c r="F3737" s="70" t="e">
        <f>VLOOKUP($E3737:$E$4969,'PLANO DE APLICAÇÃO'!$A$4:$B$1013,2,0)</f>
        <v>#N/A</v>
      </c>
      <c r="G3737" s="71"/>
      <c r="H3737" s="130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73"/>
      <c r="J3737" s="74"/>
      <c r="K3737" s="78"/>
    </row>
    <row r="3738" spans="1:11" s="131" customFormat="1" ht="41.25" customHeight="1" thickBot="1">
      <c r="A3738" s="68"/>
      <c r="B3738" s="77"/>
      <c r="C3738" s="76"/>
      <c r="D3738" s="69" t="e">
        <f>VLOOKUP($C3737:$C$4969,$C$27:$D$4969,2,0)</f>
        <v>#N/A</v>
      </c>
      <c r="E3738" s="79"/>
      <c r="F3738" s="70" t="e">
        <f>VLOOKUP($E3738:$E$4969,'PLANO DE APLICAÇÃO'!$A$4:$B$1013,2,0)</f>
        <v>#N/A</v>
      </c>
      <c r="G3738" s="71"/>
      <c r="H3738" s="130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73"/>
      <c r="J3738" s="74"/>
      <c r="K3738" s="78"/>
    </row>
    <row r="3739" spans="1:11" s="131" customFormat="1" ht="41.25" customHeight="1" thickBot="1">
      <c r="A3739" s="68"/>
      <c r="B3739" s="77"/>
      <c r="C3739" s="76"/>
      <c r="D3739" s="69" t="e">
        <f>VLOOKUP($C3738:$C$4969,$C$27:$D$4969,2,0)</f>
        <v>#N/A</v>
      </c>
      <c r="E3739" s="79"/>
      <c r="F3739" s="70" t="e">
        <f>VLOOKUP($E3739:$E$4969,'PLANO DE APLICAÇÃO'!$A$4:$B$1013,2,0)</f>
        <v>#N/A</v>
      </c>
      <c r="G3739" s="71"/>
      <c r="H3739" s="130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73"/>
      <c r="J3739" s="74"/>
      <c r="K3739" s="78"/>
    </row>
    <row r="3740" spans="1:11" s="131" customFormat="1" ht="41.25" customHeight="1" thickBot="1">
      <c r="A3740" s="68"/>
      <c r="B3740" s="77"/>
      <c r="C3740" s="76"/>
      <c r="D3740" s="69" t="e">
        <f>VLOOKUP($C3739:$C$4969,$C$27:$D$4969,2,0)</f>
        <v>#N/A</v>
      </c>
      <c r="E3740" s="79"/>
      <c r="F3740" s="70" t="e">
        <f>VLOOKUP($E3740:$E$4969,'PLANO DE APLICAÇÃO'!$A$4:$B$1013,2,0)</f>
        <v>#N/A</v>
      </c>
      <c r="G3740" s="71"/>
      <c r="H3740" s="130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73"/>
      <c r="J3740" s="74"/>
      <c r="K3740" s="78"/>
    </row>
    <row r="3741" spans="1:11" s="131" customFormat="1" ht="41.25" customHeight="1" thickBot="1">
      <c r="A3741" s="68"/>
      <c r="B3741" s="77"/>
      <c r="C3741" s="76"/>
      <c r="D3741" s="69" t="e">
        <f>VLOOKUP($C3740:$C$4969,$C$27:$D$4969,2,0)</f>
        <v>#N/A</v>
      </c>
      <c r="E3741" s="79"/>
      <c r="F3741" s="70" t="e">
        <f>VLOOKUP($E3741:$E$4969,'PLANO DE APLICAÇÃO'!$A$4:$B$1013,2,0)</f>
        <v>#N/A</v>
      </c>
      <c r="G3741" s="71"/>
      <c r="H3741" s="130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73"/>
      <c r="J3741" s="74"/>
      <c r="K3741" s="78"/>
    </row>
    <row r="3742" spans="1:11" s="131" customFormat="1" ht="41.25" customHeight="1" thickBot="1">
      <c r="A3742" s="68"/>
      <c r="B3742" s="77"/>
      <c r="C3742" s="76"/>
      <c r="D3742" s="69" t="e">
        <f>VLOOKUP($C3741:$C$4969,$C$27:$D$4969,2,0)</f>
        <v>#N/A</v>
      </c>
      <c r="E3742" s="79"/>
      <c r="F3742" s="70" t="e">
        <f>VLOOKUP($E3742:$E$4969,'PLANO DE APLICAÇÃO'!$A$4:$B$1013,2,0)</f>
        <v>#N/A</v>
      </c>
      <c r="G3742" s="71"/>
      <c r="H3742" s="130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73"/>
      <c r="J3742" s="74"/>
      <c r="K3742" s="78"/>
    </row>
    <row r="3743" spans="1:11" s="131" customFormat="1" ht="41.25" customHeight="1" thickBot="1">
      <c r="A3743" s="68"/>
      <c r="B3743" s="77"/>
      <c r="C3743" s="76"/>
      <c r="D3743" s="69" t="e">
        <f>VLOOKUP($C3742:$C$4969,$C$27:$D$4969,2,0)</f>
        <v>#N/A</v>
      </c>
      <c r="E3743" s="79"/>
      <c r="F3743" s="70" t="e">
        <f>VLOOKUP($E3743:$E$4969,'PLANO DE APLICAÇÃO'!$A$4:$B$1013,2,0)</f>
        <v>#N/A</v>
      </c>
      <c r="G3743" s="71"/>
      <c r="H3743" s="130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73"/>
      <c r="J3743" s="74"/>
      <c r="K3743" s="78"/>
    </row>
    <row r="3744" spans="1:11" s="131" customFormat="1" ht="41.25" customHeight="1" thickBot="1">
      <c r="A3744" s="68"/>
      <c r="B3744" s="77"/>
      <c r="C3744" s="76"/>
      <c r="D3744" s="69" t="e">
        <f>VLOOKUP($C3743:$C$4969,$C$27:$D$4969,2,0)</f>
        <v>#N/A</v>
      </c>
      <c r="E3744" s="79"/>
      <c r="F3744" s="70" t="e">
        <f>VLOOKUP($E3744:$E$4969,'PLANO DE APLICAÇÃO'!$A$4:$B$1013,2,0)</f>
        <v>#N/A</v>
      </c>
      <c r="G3744" s="71"/>
      <c r="H3744" s="130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73"/>
      <c r="J3744" s="74"/>
      <c r="K3744" s="78"/>
    </row>
    <row r="3745" spans="1:11" s="131" customFormat="1" ht="41.25" customHeight="1" thickBot="1">
      <c r="A3745" s="68"/>
      <c r="B3745" s="77"/>
      <c r="C3745" s="76"/>
      <c r="D3745" s="69" t="e">
        <f>VLOOKUP($C3744:$C$4969,$C$27:$D$4969,2,0)</f>
        <v>#N/A</v>
      </c>
      <c r="E3745" s="79"/>
      <c r="F3745" s="70" t="e">
        <f>VLOOKUP($E3745:$E$4969,'PLANO DE APLICAÇÃO'!$A$4:$B$1013,2,0)</f>
        <v>#N/A</v>
      </c>
      <c r="G3745" s="71"/>
      <c r="H3745" s="130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73"/>
      <c r="J3745" s="74"/>
      <c r="K3745" s="78"/>
    </row>
    <row r="3746" spans="1:11" s="131" customFormat="1" ht="41.25" customHeight="1" thickBot="1">
      <c r="A3746" s="68"/>
      <c r="B3746" s="77"/>
      <c r="C3746" s="76"/>
      <c r="D3746" s="69" t="e">
        <f>VLOOKUP($C3745:$C$4969,$C$27:$D$4969,2,0)</f>
        <v>#N/A</v>
      </c>
      <c r="E3746" s="79"/>
      <c r="F3746" s="70" t="e">
        <f>VLOOKUP($E3746:$E$4969,'PLANO DE APLICAÇÃO'!$A$4:$B$1013,2,0)</f>
        <v>#N/A</v>
      </c>
      <c r="G3746" s="71"/>
      <c r="H3746" s="130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73"/>
      <c r="J3746" s="74"/>
      <c r="K3746" s="78"/>
    </row>
    <row r="3747" spans="1:11" s="131" customFormat="1" ht="41.25" customHeight="1" thickBot="1">
      <c r="A3747" s="68"/>
      <c r="B3747" s="77"/>
      <c r="C3747" s="76"/>
      <c r="D3747" s="69" t="e">
        <f>VLOOKUP($C3746:$C$4969,$C$27:$D$4969,2,0)</f>
        <v>#N/A</v>
      </c>
      <c r="E3747" s="79"/>
      <c r="F3747" s="70" t="e">
        <f>VLOOKUP($E3747:$E$4969,'PLANO DE APLICAÇÃO'!$A$4:$B$1013,2,0)</f>
        <v>#N/A</v>
      </c>
      <c r="G3747" s="71"/>
      <c r="H3747" s="130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73"/>
      <c r="J3747" s="74"/>
      <c r="K3747" s="78"/>
    </row>
    <row r="3748" spans="1:11" s="131" customFormat="1" ht="41.25" customHeight="1" thickBot="1">
      <c r="A3748" s="68"/>
      <c r="B3748" s="77"/>
      <c r="C3748" s="76"/>
      <c r="D3748" s="69" t="e">
        <f>VLOOKUP($C3747:$C$4969,$C$27:$D$4969,2,0)</f>
        <v>#N/A</v>
      </c>
      <c r="E3748" s="79"/>
      <c r="F3748" s="70" t="e">
        <f>VLOOKUP($E3748:$E$4969,'PLANO DE APLICAÇÃO'!$A$4:$B$1013,2,0)</f>
        <v>#N/A</v>
      </c>
      <c r="G3748" s="71"/>
      <c r="H3748" s="130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73"/>
      <c r="J3748" s="74"/>
      <c r="K3748" s="78"/>
    </row>
    <row r="3749" spans="1:11" s="131" customFormat="1" ht="41.25" customHeight="1" thickBot="1">
      <c r="A3749" s="68"/>
      <c r="B3749" s="77"/>
      <c r="C3749" s="76"/>
      <c r="D3749" s="69" t="e">
        <f>VLOOKUP($C3748:$C$4969,$C$27:$D$4969,2,0)</f>
        <v>#N/A</v>
      </c>
      <c r="E3749" s="79"/>
      <c r="F3749" s="70" t="e">
        <f>VLOOKUP($E3749:$E$4969,'PLANO DE APLICAÇÃO'!$A$4:$B$1013,2,0)</f>
        <v>#N/A</v>
      </c>
      <c r="G3749" s="71"/>
      <c r="H3749" s="130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73"/>
      <c r="J3749" s="74"/>
      <c r="K3749" s="78"/>
    </row>
    <row r="3750" spans="1:11" s="131" customFormat="1" ht="41.25" customHeight="1" thickBot="1">
      <c r="A3750" s="68"/>
      <c r="B3750" s="77"/>
      <c r="C3750" s="76"/>
      <c r="D3750" s="69" t="e">
        <f>VLOOKUP($C3749:$C$4969,$C$27:$D$4969,2,0)</f>
        <v>#N/A</v>
      </c>
      <c r="E3750" s="79"/>
      <c r="F3750" s="70" t="e">
        <f>VLOOKUP($E3750:$E$4969,'PLANO DE APLICAÇÃO'!$A$4:$B$1013,2,0)</f>
        <v>#N/A</v>
      </c>
      <c r="G3750" s="71"/>
      <c r="H3750" s="130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73"/>
      <c r="J3750" s="74"/>
      <c r="K3750" s="78"/>
    </row>
    <row r="3751" spans="1:11" s="131" customFormat="1" ht="41.25" customHeight="1" thickBot="1">
      <c r="A3751" s="68"/>
      <c r="B3751" s="77"/>
      <c r="C3751" s="76"/>
      <c r="D3751" s="69" t="e">
        <f>VLOOKUP($C3750:$C$4969,$C$27:$D$4969,2,0)</f>
        <v>#N/A</v>
      </c>
      <c r="E3751" s="79"/>
      <c r="F3751" s="70" t="e">
        <f>VLOOKUP($E3751:$E$4969,'PLANO DE APLICAÇÃO'!$A$4:$B$1013,2,0)</f>
        <v>#N/A</v>
      </c>
      <c r="G3751" s="71"/>
      <c r="H3751" s="130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73"/>
      <c r="J3751" s="74"/>
      <c r="K3751" s="78"/>
    </row>
    <row r="3752" spans="1:11" s="131" customFormat="1" ht="41.25" customHeight="1" thickBot="1">
      <c r="A3752" s="68"/>
      <c r="B3752" s="77"/>
      <c r="C3752" s="76"/>
      <c r="D3752" s="69" t="e">
        <f>VLOOKUP($C3751:$C$4969,$C$27:$D$4969,2,0)</f>
        <v>#N/A</v>
      </c>
      <c r="E3752" s="79"/>
      <c r="F3752" s="70" t="e">
        <f>VLOOKUP($E3752:$E$4969,'PLANO DE APLICAÇÃO'!$A$4:$B$1013,2,0)</f>
        <v>#N/A</v>
      </c>
      <c r="G3752" s="71"/>
      <c r="H3752" s="130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73"/>
      <c r="J3752" s="74"/>
      <c r="K3752" s="78"/>
    </row>
    <row r="3753" spans="1:11" s="131" customFormat="1" ht="41.25" customHeight="1" thickBot="1">
      <c r="A3753" s="68"/>
      <c r="B3753" s="77"/>
      <c r="C3753" s="76"/>
      <c r="D3753" s="69" t="e">
        <f>VLOOKUP($C3752:$C$4969,$C$27:$D$4969,2,0)</f>
        <v>#N/A</v>
      </c>
      <c r="E3753" s="79"/>
      <c r="F3753" s="70" t="e">
        <f>VLOOKUP($E3753:$E$4969,'PLANO DE APLICAÇÃO'!$A$4:$B$1013,2,0)</f>
        <v>#N/A</v>
      </c>
      <c r="G3753" s="71"/>
      <c r="H3753" s="130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73"/>
      <c r="J3753" s="74"/>
      <c r="K3753" s="78"/>
    </row>
    <row r="3754" spans="1:11" s="131" customFormat="1" ht="41.25" customHeight="1" thickBot="1">
      <c r="A3754" s="68"/>
      <c r="B3754" s="77"/>
      <c r="C3754" s="76"/>
      <c r="D3754" s="69" t="e">
        <f>VLOOKUP($C3753:$C$4969,$C$27:$D$4969,2,0)</f>
        <v>#N/A</v>
      </c>
      <c r="E3754" s="79"/>
      <c r="F3754" s="70" t="e">
        <f>VLOOKUP($E3754:$E$4969,'PLANO DE APLICAÇÃO'!$A$4:$B$1013,2,0)</f>
        <v>#N/A</v>
      </c>
      <c r="G3754" s="71"/>
      <c r="H3754" s="130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73"/>
      <c r="J3754" s="74"/>
      <c r="K3754" s="78"/>
    </row>
    <row r="3755" spans="1:11" s="131" customFormat="1" ht="41.25" customHeight="1" thickBot="1">
      <c r="A3755" s="68"/>
      <c r="B3755" s="77"/>
      <c r="C3755" s="76"/>
      <c r="D3755" s="69" t="e">
        <f>VLOOKUP($C3754:$C$4969,$C$27:$D$4969,2,0)</f>
        <v>#N/A</v>
      </c>
      <c r="E3755" s="79"/>
      <c r="F3755" s="70" t="e">
        <f>VLOOKUP($E3755:$E$4969,'PLANO DE APLICAÇÃO'!$A$4:$B$1013,2,0)</f>
        <v>#N/A</v>
      </c>
      <c r="G3755" s="71"/>
      <c r="H3755" s="130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73"/>
      <c r="J3755" s="74"/>
      <c r="K3755" s="78"/>
    </row>
    <row r="3756" spans="1:11" s="131" customFormat="1" ht="41.25" customHeight="1" thickBot="1">
      <c r="A3756" s="68"/>
      <c r="B3756" s="77"/>
      <c r="C3756" s="76"/>
      <c r="D3756" s="69" t="e">
        <f>VLOOKUP($C3755:$C$4969,$C$27:$D$4969,2,0)</f>
        <v>#N/A</v>
      </c>
      <c r="E3756" s="79"/>
      <c r="F3756" s="70" t="e">
        <f>VLOOKUP($E3756:$E$4969,'PLANO DE APLICAÇÃO'!$A$4:$B$1013,2,0)</f>
        <v>#N/A</v>
      </c>
      <c r="G3756" s="71"/>
      <c r="H3756" s="130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73"/>
      <c r="J3756" s="74"/>
      <c r="K3756" s="78"/>
    </row>
    <row r="3757" spans="1:11" s="131" customFormat="1" ht="41.25" customHeight="1" thickBot="1">
      <c r="A3757" s="68"/>
      <c r="B3757" s="77"/>
      <c r="C3757" s="76"/>
      <c r="D3757" s="69" t="e">
        <f>VLOOKUP($C3756:$C$4969,$C$27:$D$4969,2,0)</f>
        <v>#N/A</v>
      </c>
      <c r="E3757" s="79"/>
      <c r="F3757" s="70" t="e">
        <f>VLOOKUP($E3757:$E$4969,'PLANO DE APLICAÇÃO'!$A$4:$B$1013,2,0)</f>
        <v>#N/A</v>
      </c>
      <c r="G3757" s="71"/>
      <c r="H3757" s="130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73"/>
      <c r="J3757" s="74"/>
      <c r="K3757" s="78"/>
    </row>
    <row r="3758" spans="1:11" s="131" customFormat="1" ht="41.25" customHeight="1" thickBot="1">
      <c r="A3758" s="68"/>
      <c r="B3758" s="77"/>
      <c r="C3758" s="76"/>
      <c r="D3758" s="69" t="e">
        <f>VLOOKUP($C3757:$C$4969,$C$27:$D$4969,2,0)</f>
        <v>#N/A</v>
      </c>
      <c r="E3758" s="79"/>
      <c r="F3758" s="70" t="e">
        <f>VLOOKUP($E3758:$E$4969,'PLANO DE APLICAÇÃO'!$A$4:$B$1013,2,0)</f>
        <v>#N/A</v>
      </c>
      <c r="G3758" s="71"/>
      <c r="H3758" s="130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73"/>
      <c r="J3758" s="74"/>
      <c r="K3758" s="78"/>
    </row>
    <row r="3759" spans="1:11" s="131" customFormat="1" ht="41.25" customHeight="1" thickBot="1">
      <c r="A3759" s="68"/>
      <c r="B3759" s="77"/>
      <c r="C3759" s="76"/>
      <c r="D3759" s="69" t="e">
        <f>VLOOKUP($C3758:$C$4969,$C$27:$D$4969,2,0)</f>
        <v>#N/A</v>
      </c>
      <c r="E3759" s="79"/>
      <c r="F3759" s="70" t="e">
        <f>VLOOKUP($E3759:$E$4969,'PLANO DE APLICAÇÃO'!$A$4:$B$1013,2,0)</f>
        <v>#N/A</v>
      </c>
      <c r="G3759" s="71"/>
      <c r="H3759" s="130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73"/>
      <c r="J3759" s="74"/>
      <c r="K3759" s="78"/>
    </row>
    <row r="3760" spans="1:11" s="131" customFormat="1" ht="41.25" customHeight="1" thickBot="1">
      <c r="A3760" s="68"/>
      <c r="B3760" s="77"/>
      <c r="C3760" s="76"/>
      <c r="D3760" s="69" t="e">
        <f>VLOOKUP($C3759:$C$4969,$C$27:$D$4969,2,0)</f>
        <v>#N/A</v>
      </c>
      <c r="E3760" s="79"/>
      <c r="F3760" s="70" t="e">
        <f>VLOOKUP($E3760:$E$4969,'PLANO DE APLICAÇÃO'!$A$4:$B$1013,2,0)</f>
        <v>#N/A</v>
      </c>
      <c r="G3760" s="71"/>
      <c r="H3760" s="130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73"/>
      <c r="J3760" s="74"/>
      <c r="K3760" s="78"/>
    </row>
    <row r="3761" spans="1:11" s="131" customFormat="1" ht="41.25" customHeight="1" thickBot="1">
      <c r="A3761" s="68"/>
      <c r="B3761" s="77"/>
      <c r="C3761" s="76"/>
      <c r="D3761" s="69" t="e">
        <f>VLOOKUP($C3760:$C$4969,$C$27:$D$4969,2,0)</f>
        <v>#N/A</v>
      </c>
      <c r="E3761" s="79"/>
      <c r="F3761" s="70" t="e">
        <f>VLOOKUP($E3761:$E$4969,'PLANO DE APLICAÇÃO'!$A$4:$B$1013,2,0)</f>
        <v>#N/A</v>
      </c>
      <c r="G3761" s="71"/>
      <c r="H3761" s="130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73"/>
      <c r="J3761" s="74"/>
      <c r="K3761" s="78"/>
    </row>
    <row r="3762" spans="1:11" s="131" customFormat="1" ht="41.25" customHeight="1" thickBot="1">
      <c r="A3762" s="68"/>
      <c r="B3762" s="77"/>
      <c r="C3762" s="76"/>
      <c r="D3762" s="69" t="e">
        <f>VLOOKUP($C3761:$C$4969,$C$27:$D$4969,2,0)</f>
        <v>#N/A</v>
      </c>
      <c r="E3762" s="79"/>
      <c r="F3762" s="70" t="e">
        <f>VLOOKUP($E3762:$E$4969,'PLANO DE APLICAÇÃO'!$A$4:$B$1013,2,0)</f>
        <v>#N/A</v>
      </c>
      <c r="G3762" s="71"/>
      <c r="H3762" s="130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73"/>
      <c r="J3762" s="74"/>
      <c r="K3762" s="78"/>
    </row>
    <row r="3763" spans="1:11" s="131" customFormat="1" ht="41.25" customHeight="1" thickBot="1">
      <c r="A3763" s="68"/>
      <c r="B3763" s="77"/>
      <c r="C3763" s="76"/>
      <c r="D3763" s="69" t="e">
        <f>VLOOKUP($C3762:$C$4969,$C$27:$D$4969,2,0)</f>
        <v>#N/A</v>
      </c>
      <c r="E3763" s="79"/>
      <c r="F3763" s="70" t="e">
        <f>VLOOKUP($E3763:$E$4969,'PLANO DE APLICAÇÃO'!$A$4:$B$1013,2,0)</f>
        <v>#N/A</v>
      </c>
      <c r="G3763" s="71"/>
      <c r="H3763" s="130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73"/>
      <c r="J3763" s="74"/>
      <c r="K3763" s="78"/>
    </row>
    <row r="3764" spans="1:11" s="131" customFormat="1" ht="41.25" customHeight="1" thickBot="1">
      <c r="A3764" s="68"/>
      <c r="B3764" s="77"/>
      <c r="C3764" s="76"/>
      <c r="D3764" s="69" t="e">
        <f>VLOOKUP($C3763:$C$4969,$C$27:$D$4969,2,0)</f>
        <v>#N/A</v>
      </c>
      <c r="E3764" s="79"/>
      <c r="F3764" s="70" t="e">
        <f>VLOOKUP($E3764:$E$4969,'PLANO DE APLICAÇÃO'!$A$4:$B$1013,2,0)</f>
        <v>#N/A</v>
      </c>
      <c r="G3764" s="71"/>
      <c r="H3764" s="130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73"/>
      <c r="J3764" s="74"/>
      <c r="K3764" s="78"/>
    </row>
    <row r="3765" spans="1:11" s="131" customFormat="1" ht="41.25" customHeight="1" thickBot="1">
      <c r="A3765" s="68"/>
      <c r="B3765" s="77"/>
      <c r="C3765" s="76"/>
      <c r="D3765" s="69" t="e">
        <f>VLOOKUP($C3764:$C$4969,$C$27:$D$4969,2,0)</f>
        <v>#N/A</v>
      </c>
      <c r="E3765" s="79"/>
      <c r="F3765" s="70" t="e">
        <f>VLOOKUP($E3765:$E$4969,'PLANO DE APLICAÇÃO'!$A$4:$B$1013,2,0)</f>
        <v>#N/A</v>
      </c>
      <c r="G3765" s="71"/>
      <c r="H3765" s="130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73"/>
      <c r="J3765" s="74"/>
      <c r="K3765" s="78"/>
    </row>
    <row r="3766" spans="1:11" s="131" customFormat="1" ht="41.25" customHeight="1" thickBot="1">
      <c r="A3766" s="68"/>
      <c r="B3766" s="77"/>
      <c r="C3766" s="76"/>
      <c r="D3766" s="69" t="e">
        <f>VLOOKUP($C3765:$C$4969,$C$27:$D$4969,2,0)</f>
        <v>#N/A</v>
      </c>
      <c r="E3766" s="79"/>
      <c r="F3766" s="70" t="e">
        <f>VLOOKUP($E3766:$E$4969,'PLANO DE APLICAÇÃO'!$A$4:$B$1013,2,0)</f>
        <v>#N/A</v>
      </c>
      <c r="G3766" s="71"/>
      <c r="H3766" s="130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73"/>
      <c r="J3766" s="74"/>
      <c r="K3766" s="78"/>
    </row>
    <row r="3767" spans="1:11" s="131" customFormat="1" ht="41.25" customHeight="1" thickBot="1">
      <c r="A3767" s="68"/>
      <c r="B3767" s="77"/>
      <c r="C3767" s="76"/>
      <c r="D3767" s="69" t="e">
        <f>VLOOKUP($C3766:$C$4969,$C$27:$D$4969,2,0)</f>
        <v>#N/A</v>
      </c>
      <c r="E3767" s="79"/>
      <c r="F3767" s="70" t="e">
        <f>VLOOKUP($E3767:$E$4969,'PLANO DE APLICAÇÃO'!$A$4:$B$1013,2,0)</f>
        <v>#N/A</v>
      </c>
      <c r="G3767" s="71"/>
      <c r="H3767" s="130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73"/>
      <c r="J3767" s="74"/>
      <c r="K3767" s="78"/>
    </row>
    <row r="3768" spans="1:11" s="131" customFormat="1" ht="41.25" customHeight="1" thickBot="1">
      <c r="A3768" s="68"/>
      <c r="B3768" s="77"/>
      <c r="C3768" s="76"/>
      <c r="D3768" s="69" t="e">
        <f>VLOOKUP($C3767:$C$4969,$C$27:$D$4969,2,0)</f>
        <v>#N/A</v>
      </c>
      <c r="E3768" s="79"/>
      <c r="F3768" s="70" t="e">
        <f>VLOOKUP($E3768:$E$4969,'PLANO DE APLICAÇÃO'!$A$4:$B$1013,2,0)</f>
        <v>#N/A</v>
      </c>
      <c r="G3768" s="71"/>
      <c r="H3768" s="130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73"/>
      <c r="J3768" s="74"/>
      <c r="K3768" s="78"/>
    </row>
    <row r="3769" spans="1:11" s="131" customFormat="1" ht="41.25" customHeight="1" thickBot="1">
      <c r="A3769" s="68"/>
      <c r="B3769" s="77"/>
      <c r="C3769" s="76"/>
      <c r="D3769" s="69" t="e">
        <f>VLOOKUP($C3768:$C$4969,$C$27:$D$4969,2,0)</f>
        <v>#N/A</v>
      </c>
      <c r="E3769" s="79"/>
      <c r="F3769" s="70" t="e">
        <f>VLOOKUP($E3769:$E$4969,'PLANO DE APLICAÇÃO'!$A$4:$B$1013,2,0)</f>
        <v>#N/A</v>
      </c>
      <c r="G3769" s="71"/>
      <c r="H3769" s="130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73"/>
      <c r="J3769" s="74"/>
      <c r="K3769" s="78"/>
    </row>
    <row r="3770" spans="1:11" s="131" customFormat="1" ht="41.25" customHeight="1" thickBot="1">
      <c r="A3770" s="68"/>
      <c r="B3770" s="77"/>
      <c r="C3770" s="76"/>
      <c r="D3770" s="69" t="e">
        <f>VLOOKUP($C3769:$C$4969,$C$27:$D$4969,2,0)</f>
        <v>#N/A</v>
      </c>
      <c r="E3770" s="79"/>
      <c r="F3770" s="70" t="e">
        <f>VLOOKUP($E3770:$E$4969,'PLANO DE APLICAÇÃO'!$A$4:$B$1013,2,0)</f>
        <v>#N/A</v>
      </c>
      <c r="G3770" s="71"/>
      <c r="H3770" s="130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73"/>
      <c r="J3770" s="74"/>
      <c r="K3770" s="78"/>
    </row>
    <row r="3771" spans="1:11" s="131" customFormat="1" ht="41.25" customHeight="1" thickBot="1">
      <c r="A3771" s="68"/>
      <c r="B3771" s="77"/>
      <c r="C3771" s="76"/>
      <c r="D3771" s="69" t="e">
        <f>VLOOKUP($C3770:$C$4969,$C$27:$D$4969,2,0)</f>
        <v>#N/A</v>
      </c>
      <c r="E3771" s="79"/>
      <c r="F3771" s="70" t="e">
        <f>VLOOKUP($E3771:$E$4969,'PLANO DE APLICAÇÃO'!$A$4:$B$1013,2,0)</f>
        <v>#N/A</v>
      </c>
      <c r="G3771" s="71"/>
      <c r="H3771" s="130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73"/>
      <c r="J3771" s="74"/>
      <c r="K3771" s="78"/>
    </row>
    <row r="3772" spans="1:11" s="131" customFormat="1" ht="41.25" customHeight="1" thickBot="1">
      <c r="A3772" s="68"/>
      <c r="B3772" s="77"/>
      <c r="C3772" s="76"/>
      <c r="D3772" s="69" t="e">
        <f>VLOOKUP($C3771:$C$4969,$C$27:$D$4969,2,0)</f>
        <v>#N/A</v>
      </c>
      <c r="E3772" s="79"/>
      <c r="F3772" s="70" t="e">
        <f>VLOOKUP($E3772:$E$4969,'PLANO DE APLICAÇÃO'!$A$4:$B$1013,2,0)</f>
        <v>#N/A</v>
      </c>
      <c r="G3772" s="71"/>
      <c r="H3772" s="130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73"/>
      <c r="J3772" s="74"/>
      <c r="K3772" s="78"/>
    </row>
    <row r="3773" spans="1:11" s="131" customFormat="1" ht="41.25" customHeight="1" thickBot="1">
      <c r="A3773" s="68"/>
      <c r="B3773" s="77"/>
      <c r="C3773" s="76"/>
      <c r="D3773" s="69" t="e">
        <f>VLOOKUP($C3772:$C$4969,$C$27:$D$4969,2,0)</f>
        <v>#N/A</v>
      </c>
      <c r="E3773" s="79"/>
      <c r="F3773" s="70" t="e">
        <f>VLOOKUP($E3773:$E$4969,'PLANO DE APLICAÇÃO'!$A$4:$B$1013,2,0)</f>
        <v>#N/A</v>
      </c>
      <c r="G3773" s="71"/>
      <c r="H3773" s="130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73"/>
      <c r="J3773" s="74"/>
      <c r="K3773" s="78"/>
    </row>
    <row r="3774" spans="1:11" s="131" customFormat="1" ht="41.25" customHeight="1" thickBot="1">
      <c r="A3774" s="68"/>
      <c r="B3774" s="77"/>
      <c r="C3774" s="76"/>
      <c r="D3774" s="69" t="e">
        <f>VLOOKUP($C3773:$C$4969,$C$27:$D$4969,2,0)</f>
        <v>#N/A</v>
      </c>
      <c r="E3774" s="79"/>
      <c r="F3774" s="70" t="e">
        <f>VLOOKUP($E3774:$E$4969,'PLANO DE APLICAÇÃO'!$A$4:$B$1013,2,0)</f>
        <v>#N/A</v>
      </c>
      <c r="G3774" s="71"/>
      <c r="H3774" s="130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73"/>
      <c r="J3774" s="74"/>
      <c r="K3774" s="78"/>
    </row>
    <row r="3775" spans="1:11" s="131" customFormat="1" ht="41.25" customHeight="1" thickBot="1">
      <c r="A3775" s="68"/>
      <c r="B3775" s="77"/>
      <c r="C3775" s="76"/>
      <c r="D3775" s="69" t="e">
        <f>VLOOKUP($C3774:$C$4969,$C$27:$D$4969,2,0)</f>
        <v>#N/A</v>
      </c>
      <c r="E3775" s="79"/>
      <c r="F3775" s="70" t="e">
        <f>VLOOKUP($E3775:$E$4969,'PLANO DE APLICAÇÃO'!$A$4:$B$1013,2,0)</f>
        <v>#N/A</v>
      </c>
      <c r="G3775" s="71"/>
      <c r="H3775" s="130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73"/>
      <c r="J3775" s="74"/>
      <c r="K3775" s="78"/>
    </row>
    <row r="3776" spans="1:11" s="131" customFormat="1" ht="41.25" customHeight="1" thickBot="1">
      <c r="A3776" s="68"/>
      <c r="B3776" s="77"/>
      <c r="C3776" s="76"/>
      <c r="D3776" s="69" t="e">
        <f>VLOOKUP($C3775:$C$4969,$C$27:$D$4969,2,0)</f>
        <v>#N/A</v>
      </c>
      <c r="E3776" s="79"/>
      <c r="F3776" s="70" t="e">
        <f>VLOOKUP($E3776:$E$4969,'PLANO DE APLICAÇÃO'!$A$4:$B$1013,2,0)</f>
        <v>#N/A</v>
      </c>
      <c r="G3776" s="71"/>
      <c r="H3776" s="130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73"/>
      <c r="J3776" s="74"/>
      <c r="K3776" s="78"/>
    </row>
    <row r="3777" spans="1:11" s="131" customFormat="1" ht="41.25" customHeight="1" thickBot="1">
      <c r="A3777" s="68"/>
      <c r="B3777" s="77"/>
      <c r="C3777" s="76"/>
      <c r="D3777" s="69" t="e">
        <f>VLOOKUP($C3776:$C$4969,$C$27:$D$4969,2,0)</f>
        <v>#N/A</v>
      </c>
      <c r="E3777" s="79"/>
      <c r="F3777" s="70" t="e">
        <f>VLOOKUP($E3777:$E$4969,'PLANO DE APLICAÇÃO'!$A$4:$B$1013,2,0)</f>
        <v>#N/A</v>
      </c>
      <c r="G3777" s="71"/>
      <c r="H3777" s="130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73"/>
      <c r="J3777" s="74"/>
      <c r="K3777" s="78"/>
    </row>
    <row r="3778" spans="1:11" s="131" customFormat="1" ht="41.25" customHeight="1" thickBot="1">
      <c r="A3778" s="68"/>
      <c r="B3778" s="77"/>
      <c r="C3778" s="76"/>
      <c r="D3778" s="69" t="e">
        <f>VLOOKUP($C3777:$C$4969,$C$27:$D$4969,2,0)</f>
        <v>#N/A</v>
      </c>
      <c r="E3778" s="79"/>
      <c r="F3778" s="70" t="e">
        <f>VLOOKUP($E3778:$E$4969,'PLANO DE APLICAÇÃO'!$A$4:$B$1013,2,0)</f>
        <v>#N/A</v>
      </c>
      <c r="G3778" s="71"/>
      <c r="H3778" s="130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73"/>
      <c r="J3778" s="74"/>
      <c r="K3778" s="78"/>
    </row>
    <row r="3779" spans="1:11" s="131" customFormat="1" ht="41.25" customHeight="1" thickBot="1">
      <c r="A3779" s="68"/>
      <c r="B3779" s="77"/>
      <c r="C3779" s="76"/>
      <c r="D3779" s="69" t="e">
        <f>VLOOKUP($C3778:$C$4969,$C$27:$D$4969,2,0)</f>
        <v>#N/A</v>
      </c>
      <c r="E3779" s="79"/>
      <c r="F3779" s="70" t="e">
        <f>VLOOKUP($E3779:$E$4969,'PLANO DE APLICAÇÃO'!$A$4:$B$1013,2,0)</f>
        <v>#N/A</v>
      </c>
      <c r="G3779" s="71"/>
      <c r="H3779" s="130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73"/>
      <c r="J3779" s="74"/>
      <c r="K3779" s="78"/>
    </row>
    <row r="3780" spans="1:11" s="131" customFormat="1" ht="41.25" customHeight="1" thickBot="1">
      <c r="A3780" s="68"/>
      <c r="B3780" s="77"/>
      <c r="C3780" s="76"/>
      <c r="D3780" s="69" t="e">
        <f>VLOOKUP($C3779:$C$4969,$C$27:$D$4969,2,0)</f>
        <v>#N/A</v>
      </c>
      <c r="E3780" s="79"/>
      <c r="F3780" s="70" t="e">
        <f>VLOOKUP($E3780:$E$4969,'PLANO DE APLICAÇÃO'!$A$4:$B$1013,2,0)</f>
        <v>#N/A</v>
      </c>
      <c r="G3780" s="71"/>
      <c r="H3780" s="130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73"/>
      <c r="J3780" s="74"/>
      <c r="K3780" s="78"/>
    </row>
    <row r="3781" spans="1:11" s="131" customFormat="1" ht="41.25" customHeight="1" thickBot="1">
      <c r="A3781" s="68"/>
      <c r="B3781" s="77"/>
      <c r="C3781" s="76"/>
      <c r="D3781" s="69" t="e">
        <f>VLOOKUP($C3780:$C$4969,$C$27:$D$4969,2,0)</f>
        <v>#N/A</v>
      </c>
      <c r="E3781" s="79"/>
      <c r="F3781" s="70" t="e">
        <f>VLOOKUP($E3781:$E$4969,'PLANO DE APLICAÇÃO'!$A$4:$B$1013,2,0)</f>
        <v>#N/A</v>
      </c>
      <c r="G3781" s="71"/>
      <c r="H3781" s="130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73"/>
      <c r="J3781" s="74"/>
      <c r="K3781" s="78"/>
    </row>
    <row r="3782" spans="1:11" s="131" customFormat="1" ht="41.25" customHeight="1" thickBot="1">
      <c r="A3782" s="68"/>
      <c r="B3782" s="77"/>
      <c r="C3782" s="76"/>
      <c r="D3782" s="69" t="e">
        <f>VLOOKUP($C3781:$C$4969,$C$27:$D$4969,2,0)</f>
        <v>#N/A</v>
      </c>
      <c r="E3782" s="79"/>
      <c r="F3782" s="70" t="e">
        <f>VLOOKUP($E3782:$E$4969,'PLANO DE APLICAÇÃO'!$A$4:$B$1013,2,0)</f>
        <v>#N/A</v>
      </c>
      <c r="G3782" s="71"/>
      <c r="H3782" s="130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73"/>
      <c r="J3782" s="74"/>
      <c r="K3782" s="78"/>
    </row>
    <row r="3783" spans="1:11" s="131" customFormat="1" ht="41.25" customHeight="1" thickBot="1">
      <c r="A3783" s="68"/>
      <c r="B3783" s="77"/>
      <c r="C3783" s="76"/>
      <c r="D3783" s="69" t="e">
        <f>VLOOKUP($C3782:$C$4969,$C$27:$D$4969,2,0)</f>
        <v>#N/A</v>
      </c>
      <c r="E3783" s="79"/>
      <c r="F3783" s="70" t="e">
        <f>VLOOKUP($E3783:$E$4969,'PLANO DE APLICAÇÃO'!$A$4:$B$1013,2,0)</f>
        <v>#N/A</v>
      </c>
      <c r="G3783" s="71"/>
      <c r="H3783" s="130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73"/>
      <c r="J3783" s="74"/>
      <c r="K3783" s="78"/>
    </row>
    <row r="3784" spans="1:11" s="131" customFormat="1" ht="41.25" customHeight="1" thickBot="1">
      <c r="A3784" s="68"/>
      <c r="B3784" s="77"/>
      <c r="C3784" s="76"/>
      <c r="D3784" s="69" t="e">
        <f>VLOOKUP($C3783:$C$4969,$C$27:$D$4969,2,0)</f>
        <v>#N/A</v>
      </c>
      <c r="E3784" s="79"/>
      <c r="F3784" s="70" t="e">
        <f>VLOOKUP($E3784:$E$4969,'PLANO DE APLICAÇÃO'!$A$4:$B$1013,2,0)</f>
        <v>#N/A</v>
      </c>
      <c r="G3784" s="71"/>
      <c r="H3784" s="130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73"/>
      <c r="J3784" s="74"/>
      <c r="K3784" s="78"/>
    </row>
    <row r="3785" spans="1:11" s="131" customFormat="1" ht="41.25" customHeight="1" thickBot="1">
      <c r="A3785" s="68"/>
      <c r="B3785" s="77"/>
      <c r="C3785" s="76"/>
      <c r="D3785" s="69" t="e">
        <f>VLOOKUP($C3784:$C$4969,$C$27:$D$4969,2,0)</f>
        <v>#N/A</v>
      </c>
      <c r="E3785" s="79"/>
      <c r="F3785" s="70" t="e">
        <f>VLOOKUP($E3785:$E$4969,'PLANO DE APLICAÇÃO'!$A$4:$B$1013,2,0)</f>
        <v>#N/A</v>
      </c>
      <c r="G3785" s="71"/>
      <c r="H3785" s="130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73"/>
      <c r="J3785" s="74"/>
      <c r="K3785" s="78"/>
    </row>
    <row r="3786" spans="1:11" s="131" customFormat="1" ht="41.25" customHeight="1" thickBot="1">
      <c r="A3786" s="68"/>
      <c r="B3786" s="77"/>
      <c r="C3786" s="76"/>
      <c r="D3786" s="69" t="e">
        <f>VLOOKUP($C3785:$C$4969,$C$27:$D$4969,2,0)</f>
        <v>#N/A</v>
      </c>
      <c r="E3786" s="79"/>
      <c r="F3786" s="70" t="e">
        <f>VLOOKUP($E3786:$E$4969,'PLANO DE APLICAÇÃO'!$A$4:$B$1013,2,0)</f>
        <v>#N/A</v>
      </c>
      <c r="G3786" s="71"/>
      <c r="H3786" s="130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73"/>
      <c r="J3786" s="74"/>
      <c r="K3786" s="78"/>
    </row>
    <row r="3787" spans="1:11" s="131" customFormat="1" ht="41.25" customHeight="1" thickBot="1">
      <c r="A3787" s="68"/>
      <c r="B3787" s="77"/>
      <c r="C3787" s="76"/>
      <c r="D3787" s="69" t="e">
        <f>VLOOKUP($C3786:$C$4969,$C$27:$D$4969,2,0)</f>
        <v>#N/A</v>
      </c>
      <c r="E3787" s="79"/>
      <c r="F3787" s="70" t="e">
        <f>VLOOKUP($E3787:$E$4969,'PLANO DE APLICAÇÃO'!$A$4:$B$1013,2,0)</f>
        <v>#N/A</v>
      </c>
      <c r="G3787" s="71"/>
      <c r="H3787" s="130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73"/>
      <c r="J3787" s="74"/>
      <c r="K3787" s="78"/>
    </row>
    <row r="3788" spans="1:11" s="131" customFormat="1" ht="41.25" customHeight="1" thickBot="1">
      <c r="A3788" s="68"/>
      <c r="B3788" s="77"/>
      <c r="C3788" s="76"/>
      <c r="D3788" s="69" t="e">
        <f>VLOOKUP($C3787:$C$4969,$C$27:$D$4969,2,0)</f>
        <v>#N/A</v>
      </c>
      <c r="E3788" s="79"/>
      <c r="F3788" s="70" t="e">
        <f>VLOOKUP($E3788:$E$4969,'PLANO DE APLICAÇÃO'!$A$4:$B$1013,2,0)</f>
        <v>#N/A</v>
      </c>
      <c r="G3788" s="71"/>
      <c r="H3788" s="130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73"/>
      <c r="J3788" s="74"/>
      <c r="K3788" s="78"/>
    </row>
    <row r="3789" spans="1:11" s="131" customFormat="1" ht="41.25" customHeight="1" thickBot="1">
      <c r="A3789" s="68"/>
      <c r="B3789" s="77"/>
      <c r="C3789" s="76"/>
      <c r="D3789" s="69" t="e">
        <f>VLOOKUP($C3788:$C$4969,$C$27:$D$4969,2,0)</f>
        <v>#N/A</v>
      </c>
      <c r="E3789" s="79"/>
      <c r="F3789" s="70" t="e">
        <f>VLOOKUP($E3789:$E$4969,'PLANO DE APLICAÇÃO'!$A$4:$B$1013,2,0)</f>
        <v>#N/A</v>
      </c>
      <c r="G3789" s="71"/>
      <c r="H3789" s="130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73"/>
      <c r="J3789" s="74"/>
      <c r="K3789" s="78"/>
    </row>
    <row r="3790" spans="1:11" s="131" customFormat="1" ht="41.25" customHeight="1" thickBot="1">
      <c r="A3790" s="68"/>
      <c r="B3790" s="77"/>
      <c r="C3790" s="76"/>
      <c r="D3790" s="69" t="e">
        <f>VLOOKUP($C3789:$C$4969,$C$27:$D$4969,2,0)</f>
        <v>#N/A</v>
      </c>
      <c r="E3790" s="79"/>
      <c r="F3790" s="70" t="e">
        <f>VLOOKUP($E3790:$E$4969,'PLANO DE APLICAÇÃO'!$A$4:$B$1013,2,0)</f>
        <v>#N/A</v>
      </c>
      <c r="G3790" s="71"/>
      <c r="H3790" s="130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73"/>
      <c r="J3790" s="74"/>
      <c r="K3790" s="78"/>
    </row>
    <row r="3791" spans="1:11" s="131" customFormat="1" ht="41.25" customHeight="1" thickBot="1">
      <c r="A3791" s="68"/>
      <c r="B3791" s="77"/>
      <c r="C3791" s="76"/>
      <c r="D3791" s="69" t="e">
        <f>VLOOKUP($C3790:$C$4969,$C$27:$D$4969,2,0)</f>
        <v>#N/A</v>
      </c>
      <c r="E3791" s="79"/>
      <c r="F3791" s="70" t="e">
        <f>VLOOKUP($E3791:$E$4969,'PLANO DE APLICAÇÃO'!$A$4:$B$1013,2,0)</f>
        <v>#N/A</v>
      </c>
      <c r="G3791" s="71"/>
      <c r="H3791" s="130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73"/>
      <c r="J3791" s="74"/>
      <c r="K3791" s="78"/>
    </row>
    <row r="3792" spans="1:11" s="131" customFormat="1" ht="41.25" customHeight="1" thickBot="1">
      <c r="A3792" s="68"/>
      <c r="B3792" s="77"/>
      <c r="C3792" s="76"/>
      <c r="D3792" s="69" t="e">
        <f>VLOOKUP($C3791:$C$4969,$C$27:$D$4969,2,0)</f>
        <v>#N/A</v>
      </c>
      <c r="E3792" s="79"/>
      <c r="F3792" s="70" t="e">
        <f>VLOOKUP($E3792:$E$4969,'PLANO DE APLICAÇÃO'!$A$4:$B$1013,2,0)</f>
        <v>#N/A</v>
      </c>
      <c r="G3792" s="71"/>
      <c r="H3792" s="130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73"/>
      <c r="J3792" s="74"/>
      <c r="K3792" s="78"/>
    </row>
    <row r="3793" spans="1:11" s="131" customFormat="1" ht="41.25" customHeight="1" thickBot="1">
      <c r="A3793" s="68"/>
      <c r="B3793" s="77"/>
      <c r="C3793" s="76"/>
      <c r="D3793" s="69" t="e">
        <f>VLOOKUP($C3792:$C$4969,$C$27:$D$4969,2,0)</f>
        <v>#N/A</v>
      </c>
      <c r="E3793" s="79"/>
      <c r="F3793" s="70" t="e">
        <f>VLOOKUP($E3793:$E$4969,'PLANO DE APLICAÇÃO'!$A$4:$B$1013,2,0)</f>
        <v>#N/A</v>
      </c>
      <c r="G3793" s="71"/>
      <c r="H3793" s="130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73"/>
      <c r="J3793" s="74"/>
      <c r="K3793" s="78"/>
    </row>
    <row r="3794" spans="1:11" s="131" customFormat="1" ht="41.25" customHeight="1" thickBot="1">
      <c r="A3794" s="68"/>
      <c r="B3794" s="77"/>
      <c r="C3794" s="76"/>
      <c r="D3794" s="69" t="e">
        <f>VLOOKUP($C3793:$C$4969,$C$27:$D$4969,2,0)</f>
        <v>#N/A</v>
      </c>
      <c r="E3794" s="79"/>
      <c r="F3794" s="70" t="e">
        <f>VLOOKUP($E3794:$E$4969,'PLANO DE APLICAÇÃO'!$A$4:$B$1013,2,0)</f>
        <v>#N/A</v>
      </c>
      <c r="G3794" s="71"/>
      <c r="H3794" s="130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73"/>
      <c r="J3794" s="74"/>
      <c r="K3794" s="78"/>
    </row>
    <row r="3795" spans="1:11" s="131" customFormat="1" ht="41.25" customHeight="1" thickBot="1">
      <c r="A3795" s="68"/>
      <c r="B3795" s="77"/>
      <c r="C3795" s="76"/>
      <c r="D3795" s="69" t="e">
        <f>VLOOKUP($C3794:$C$4969,$C$27:$D$4969,2,0)</f>
        <v>#N/A</v>
      </c>
      <c r="E3795" s="79"/>
      <c r="F3795" s="70" t="e">
        <f>VLOOKUP($E3795:$E$4969,'PLANO DE APLICAÇÃO'!$A$4:$B$1013,2,0)</f>
        <v>#N/A</v>
      </c>
      <c r="G3795" s="71"/>
      <c r="H3795" s="130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73"/>
      <c r="J3795" s="74"/>
      <c r="K3795" s="78"/>
    </row>
    <row r="3796" spans="1:11" s="131" customFormat="1" ht="41.25" customHeight="1" thickBot="1">
      <c r="A3796" s="68"/>
      <c r="B3796" s="77"/>
      <c r="C3796" s="76"/>
      <c r="D3796" s="69" t="e">
        <f>VLOOKUP($C3795:$C$4969,$C$27:$D$4969,2,0)</f>
        <v>#N/A</v>
      </c>
      <c r="E3796" s="79"/>
      <c r="F3796" s="70" t="e">
        <f>VLOOKUP($E3796:$E$4969,'PLANO DE APLICAÇÃO'!$A$4:$B$1013,2,0)</f>
        <v>#N/A</v>
      </c>
      <c r="G3796" s="71"/>
      <c r="H3796" s="130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73"/>
      <c r="J3796" s="74"/>
      <c r="K3796" s="78"/>
    </row>
    <row r="3797" spans="1:11" s="131" customFormat="1" ht="41.25" customHeight="1" thickBot="1">
      <c r="A3797" s="68"/>
      <c r="B3797" s="77"/>
      <c r="C3797" s="76"/>
      <c r="D3797" s="69" t="e">
        <f>VLOOKUP($C3796:$C$4969,$C$27:$D$4969,2,0)</f>
        <v>#N/A</v>
      </c>
      <c r="E3797" s="79"/>
      <c r="F3797" s="70" t="e">
        <f>VLOOKUP($E3797:$E$4969,'PLANO DE APLICAÇÃO'!$A$4:$B$1013,2,0)</f>
        <v>#N/A</v>
      </c>
      <c r="G3797" s="71"/>
      <c r="H3797" s="130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73"/>
      <c r="J3797" s="74"/>
      <c r="K3797" s="78"/>
    </row>
    <row r="3798" spans="1:11" s="131" customFormat="1" ht="41.25" customHeight="1" thickBot="1">
      <c r="A3798" s="68"/>
      <c r="B3798" s="77"/>
      <c r="C3798" s="76"/>
      <c r="D3798" s="69" t="e">
        <f>VLOOKUP($C3797:$C$4969,$C$27:$D$4969,2,0)</f>
        <v>#N/A</v>
      </c>
      <c r="E3798" s="79"/>
      <c r="F3798" s="70" t="e">
        <f>VLOOKUP($E3798:$E$4969,'PLANO DE APLICAÇÃO'!$A$4:$B$1013,2,0)</f>
        <v>#N/A</v>
      </c>
      <c r="G3798" s="71"/>
      <c r="H3798" s="130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73"/>
      <c r="J3798" s="74"/>
      <c r="K3798" s="78"/>
    </row>
    <row r="3799" spans="1:11" s="131" customFormat="1" ht="41.25" customHeight="1" thickBot="1">
      <c r="A3799" s="68"/>
      <c r="B3799" s="77"/>
      <c r="C3799" s="76"/>
      <c r="D3799" s="69" t="e">
        <f>VLOOKUP($C3798:$C$4969,$C$27:$D$4969,2,0)</f>
        <v>#N/A</v>
      </c>
      <c r="E3799" s="79"/>
      <c r="F3799" s="70" t="e">
        <f>VLOOKUP($E3799:$E$4969,'PLANO DE APLICAÇÃO'!$A$4:$B$1013,2,0)</f>
        <v>#N/A</v>
      </c>
      <c r="G3799" s="71"/>
      <c r="H3799" s="130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73"/>
      <c r="J3799" s="74"/>
      <c r="K3799" s="78"/>
    </row>
    <row r="3800" spans="1:11" s="131" customFormat="1" ht="41.25" customHeight="1" thickBot="1">
      <c r="A3800" s="68"/>
      <c r="B3800" s="77"/>
      <c r="C3800" s="76"/>
      <c r="D3800" s="69" t="e">
        <f>VLOOKUP($C3799:$C$4969,$C$27:$D$4969,2,0)</f>
        <v>#N/A</v>
      </c>
      <c r="E3800" s="79"/>
      <c r="F3800" s="70" t="e">
        <f>VLOOKUP($E3800:$E$4969,'PLANO DE APLICAÇÃO'!$A$4:$B$1013,2,0)</f>
        <v>#N/A</v>
      </c>
      <c r="G3800" s="71"/>
      <c r="H3800" s="130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73"/>
      <c r="J3800" s="74"/>
      <c r="K3800" s="78"/>
    </row>
    <row r="3801" spans="1:11" s="131" customFormat="1" ht="41.25" customHeight="1" thickBot="1">
      <c r="A3801" s="68"/>
      <c r="B3801" s="77"/>
      <c r="C3801" s="76"/>
      <c r="D3801" s="69" t="e">
        <f>VLOOKUP($C3800:$C$4969,$C$27:$D$4969,2,0)</f>
        <v>#N/A</v>
      </c>
      <c r="E3801" s="79"/>
      <c r="F3801" s="70" t="e">
        <f>VLOOKUP($E3801:$E$4969,'PLANO DE APLICAÇÃO'!$A$4:$B$1013,2,0)</f>
        <v>#N/A</v>
      </c>
      <c r="G3801" s="71"/>
      <c r="H3801" s="130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73"/>
      <c r="J3801" s="74"/>
      <c r="K3801" s="78"/>
    </row>
    <row r="3802" spans="1:11" s="131" customFormat="1" ht="41.25" customHeight="1" thickBot="1">
      <c r="A3802" s="68"/>
      <c r="B3802" s="77"/>
      <c r="C3802" s="76"/>
      <c r="D3802" s="69" t="e">
        <f>VLOOKUP($C3801:$C$4969,$C$27:$D$4969,2,0)</f>
        <v>#N/A</v>
      </c>
      <c r="E3802" s="79"/>
      <c r="F3802" s="70" t="e">
        <f>VLOOKUP($E3802:$E$4969,'PLANO DE APLICAÇÃO'!$A$4:$B$1013,2,0)</f>
        <v>#N/A</v>
      </c>
      <c r="G3802" s="71"/>
      <c r="H3802" s="130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73"/>
      <c r="J3802" s="74"/>
      <c r="K3802" s="78"/>
    </row>
    <row r="3803" spans="1:11" s="131" customFormat="1" ht="41.25" customHeight="1" thickBot="1">
      <c r="A3803" s="68"/>
      <c r="B3803" s="77"/>
      <c r="C3803" s="76"/>
      <c r="D3803" s="69" t="e">
        <f>VLOOKUP($C3802:$C$4969,$C$27:$D$4969,2,0)</f>
        <v>#N/A</v>
      </c>
      <c r="E3803" s="79"/>
      <c r="F3803" s="70" t="e">
        <f>VLOOKUP($E3803:$E$4969,'PLANO DE APLICAÇÃO'!$A$4:$B$1013,2,0)</f>
        <v>#N/A</v>
      </c>
      <c r="G3803" s="71"/>
      <c r="H3803" s="130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73"/>
      <c r="J3803" s="74"/>
      <c r="K3803" s="78"/>
    </row>
    <row r="3804" spans="1:11" s="131" customFormat="1" ht="41.25" customHeight="1" thickBot="1">
      <c r="A3804" s="68"/>
      <c r="B3804" s="77"/>
      <c r="C3804" s="76"/>
      <c r="D3804" s="69" t="e">
        <f>VLOOKUP($C3803:$C$4969,$C$27:$D$4969,2,0)</f>
        <v>#N/A</v>
      </c>
      <c r="E3804" s="79"/>
      <c r="F3804" s="70" t="e">
        <f>VLOOKUP($E3804:$E$4969,'PLANO DE APLICAÇÃO'!$A$4:$B$1013,2,0)</f>
        <v>#N/A</v>
      </c>
      <c r="G3804" s="71"/>
      <c r="H3804" s="130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73"/>
      <c r="J3804" s="74"/>
      <c r="K3804" s="78"/>
    </row>
    <row r="3805" spans="1:11" s="131" customFormat="1" ht="41.25" customHeight="1" thickBot="1">
      <c r="A3805" s="68"/>
      <c r="B3805" s="77"/>
      <c r="C3805" s="76"/>
      <c r="D3805" s="69" t="e">
        <f>VLOOKUP($C3804:$C$4969,$C$27:$D$4969,2,0)</f>
        <v>#N/A</v>
      </c>
      <c r="E3805" s="79"/>
      <c r="F3805" s="70" t="e">
        <f>VLOOKUP($E3805:$E$4969,'PLANO DE APLICAÇÃO'!$A$4:$B$1013,2,0)</f>
        <v>#N/A</v>
      </c>
      <c r="G3805" s="71"/>
      <c r="H3805" s="130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73"/>
      <c r="J3805" s="74"/>
      <c r="K3805" s="78"/>
    </row>
    <row r="3806" spans="1:11" s="131" customFormat="1" ht="41.25" customHeight="1" thickBot="1">
      <c r="A3806" s="68"/>
      <c r="B3806" s="77"/>
      <c r="C3806" s="76"/>
      <c r="D3806" s="69" t="e">
        <f>VLOOKUP($C3805:$C$4969,$C$27:$D$4969,2,0)</f>
        <v>#N/A</v>
      </c>
      <c r="E3806" s="79"/>
      <c r="F3806" s="70" t="e">
        <f>VLOOKUP($E3806:$E$4969,'PLANO DE APLICAÇÃO'!$A$4:$B$1013,2,0)</f>
        <v>#N/A</v>
      </c>
      <c r="G3806" s="71"/>
      <c r="H3806" s="130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73"/>
      <c r="J3806" s="74"/>
      <c r="K3806" s="78"/>
    </row>
    <row r="3807" spans="1:11" s="131" customFormat="1" ht="41.25" customHeight="1" thickBot="1">
      <c r="A3807" s="68"/>
      <c r="B3807" s="77"/>
      <c r="C3807" s="76"/>
      <c r="D3807" s="69" t="e">
        <f>VLOOKUP($C3806:$C$4969,$C$27:$D$4969,2,0)</f>
        <v>#N/A</v>
      </c>
      <c r="E3807" s="79"/>
      <c r="F3807" s="70" t="e">
        <f>VLOOKUP($E3807:$E$4969,'PLANO DE APLICAÇÃO'!$A$4:$B$1013,2,0)</f>
        <v>#N/A</v>
      </c>
      <c r="G3807" s="71"/>
      <c r="H3807" s="130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73"/>
      <c r="J3807" s="74"/>
      <c r="K3807" s="78"/>
    </row>
    <row r="3808" spans="1:11" s="131" customFormat="1" ht="41.25" customHeight="1" thickBot="1">
      <c r="A3808" s="68"/>
      <c r="B3808" s="77"/>
      <c r="C3808" s="76"/>
      <c r="D3808" s="69" t="e">
        <f>VLOOKUP($C3807:$C$4969,$C$27:$D$4969,2,0)</f>
        <v>#N/A</v>
      </c>
      <c r="E3808" s="79"/>
      <c r="F3808" s="70" t="e">
        <f>VLOOKUP($E3808:$E$4969,'PLANO DE APLICAÇÃO'!$A$4:$B$1013,2,0)</f>
        <v>#N/A</v>
      </c>
      <c r="G3808" s="71"/>
      <c r="H3808" s="130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73"/>
      <c r="J3808" s="74"/>
      <c r="K3808" s="78"/>
    </row>
    <row r="3809" spans="1:11" s="131" customFormat="1" ht="41.25" customHeight="1" thickBot="1">
      <c r="A3809" s="68"/>
      <c r="B3809" s="77"/>
      <c r="C3809" s="76"/>
      <c r="D3809" s="69" t="e">
        <f>VLOOKUP($C3808:$C$4969,$C$27:$D$4969,2,0)</f>
        <v>#N/A</v>
      </c>
      <c r="E3809" s="79"/>
      <c r="F3809" s="70" t="e">
        <f>VLOOKUP($E3809:$E$4969,'PLANO DE APLICAÇÃO'!$A$4:$B$1013,2,0)</f>
        <v>#N/A</v>
      </c>
      <c r="G3809" s="71"/>
      <c r="H3809" s="130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73"/>
      <c r="J3809" s="74"/>
      <c r="K3809" s="78"/>
    </row>
    <row r="3810" spans="1:11" s="131" customFormat="1" ht="41.25" customHeight="1" thickBot="1">
      <c r="A3810" s="68"/>
      <c r="B3810" s="77"/>
      <c r="C3810" s="76"/>
      <c r="D3810" s="69" t="e">
        <f>VLOOKUP($C3809:$C$4969,$C$27:$D$4969,2,0)</f>
        <v>#N/A</v>
      </c>
      <c r="E3810" s="79"/>
      <c r="F3810" s="70" t="e">
        <f>VLOOKUP($E3810:$E$4969,'PLANO DE APLICAÇÃO'!$A$4:$B$1013,2,0)</f>
        <v>#N/A</v>
      </c>
      <c r="G3810" s="71"/>
      <c r="H3810" s="130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73"/>
      <c r="J3810" s="74"/>
      <c r="K3810" s="78"/>
    </row>
    <row r="3811" spans="1:11" s="131" customFormat="1" ht="41.25" customHeight="1" thickBot="1">
      <c r="A3811" s="68"/>
      <c r="B3811" s="77"/>
      <c r="C3811" s="76"/>
      <c r="D3811" s="69" t="e">
        <f>VLOOKUP($C3810:$C$4969,$C$27:$D$4969,2,0)</f>
        <v>#N/A</v>
      </c>
      <c r="E3811" s="79"/>
      <c r="F3811" s="70" t="e">
        <f>VLOOKUP($E3811:$E$4969,'PLANO DE APLICAÇÃO'!$A$4:$B$1013,2,0)</f>
        <v>#N/A</v>
      </c>
      <c r="G3811" s="71"/>
      <c r="H3811" s="130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73"/>
      <c r="J3811" s="74"/>
      <c r="K3811" s="78"/>
    </row>
    <row r="3812" spans="1:11" s="131" customFormat="1" ht="41.25" customHeight="1" thickBot="1">
      <c r="A3812" s="68"/>
      <c r="B3812" s="77"/>
      <c r="C3812" s="76"/>
      <c r="D3812" s="69" t="e">
        <f>VLOOKUP($C3811:$C$4969,$C$27:$D$4969,2,0)</f>
        <v>#N/A</v>
      </c>
      <c r="E3812" s="79"/>
      <c r="F3812" s="70" t="e">
        <f>VLOOKUP($E3812:$E$4969,'PLANO DE APLICAÇÃO'!$A$4:$B$1013,2,0)</f>
        <v>#N/A</v>
      </c>
      <c r="G3812" s="71"/>
      <c r="H3812" s="130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73"/>
      <c r="J3812" s="74"/>
      <c r="K3812" s="78"/>
    </row>
    <row r="3813" spans="1:11" s="131" customFormat="1" ht="41.25" customHeight="1" thickBot="1">
      <c r="A3813" s="68"/>
      <c r="B3813" s="77"/>
      <c r="C3813" s="76"/>
      <c r="D3813" s="69" t="e">
        <f>VLOOKUP($C3812:$C$4969,$C$27:$D$4969,2,0)</f>
        <v>#N/A</v>
      </c>
      <c r="E3813" s="79"/>
      <c r="F3813" s="70" t="e">
        <f>VLOOKUP($E3813:$E$4969,'PLANO DE APLICAÇÃO'!$A$4:$B$1013,2,0)</f>
        <v>#N/A</v>
      </c>
      <c r="G3813" s="71"/>
      <c r="H3813" s="130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73"/>
      <c r="J3813" s="74"/>
      <c r="K3813" s="78"/>
    </row>
    <row r="3814" spans="1:11" s="131" customFormat="1" ht="41.25" customHeight="1" thickBot="1">
      <c r="A3814" s="68"/>
      <c r="B3814" s="77"/>
      <c r="C3814" s="76"/>
      <c r="D3814" s="69" t="e">
        <f>VLOOKUP($C3813:$C$4969,$C$27:$D$4969,2,0)</f>
        <v>#N/A</v>
      </c>
      <c r="E3814" s="79"/>
      <c r="F3814" s="70" t="e">
        <f>VLOOKUP($E3814:$E$4969,'PLANO DE APLICAÇÃO'!$A$4:$B$1013,2,0)</f>
        <v>#N/A</v>
      </c>
      <c r="G3814" s="71"/>
      <c r="H3814" s="130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73"/>
      <c r="J3814" s="74"/>
      <c r="K3814" s="78"/>
    </row>
    <row r="3815" spans="1:11" s="131" customFormat="1" ht="41.25" customHeight="1" thickBot="1">
      <c r="A3815" s="68"/>
      <c r="B3815" s="77"/>
      <c r="C3815" s="76"/>
      <c r="D3815" s="69" t="e">
        <f>VLOOKUP($C3814:$C$4969,$C$27:$D$4969,2,0)</f>
        <v>#N/A</v>
      </c>
      <c r="E3815" s="79"/>
      <c r="F3815" s="70" t="e">
        <f>VLOOKUP($E3815:$E$4969,'PLANO DE APLICAÇÃO'!$A$4:$B$1013,2,0)</f>
        <v>#N/A</v>
      </c>
      <c r="G3815" s="71"/>
      <c r="H3815" s="130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73"/>
      <c r="J3815" s="74"/>
      <c r="K3815" s="78"/>
    </row>
    <row r="3816" spans="1:11" s="131" customFormat="1" ht="41.25" customHeight="1" thickBot="1">
      <c r="A3816" s="68"/>
      <c r="B3816" s="77"/>
      <c r="C3816" s="76"/>
      <c r="D3816" s="69" t="e">
        <f>VLOOKUP($C3815:$C$4969,$C$27:$D$4969,2,0)</f>
        <v>#N/A</v>
      </c>
      <c r="E3816" s="79"/>
      <c r="F3816" s="70" t="e">
        <f>VLOOKUP($E3816:$E$4969,'PLANO DE APLICAÇÃO'!$A$4:$B$1013,2,0)</f>
        <v>#N/A</v>
      </c>
      <c r="G3816" s="71"/>
      <c r="H3816" s="130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73"/>
      <c r="J3816" s="74"/>
      <c r="K3816" s="78"/>
    </row>
    <row r="3817" spans="1:11" s="131" customFormat="1" ht="41.25" customHeight="1" thickBot="1">
      <c r="A3817" s="68"/>
      <c r="B3817" s="77"/>
      <c r="C3817" s="76"/>
      <c r="D3817" s="69" t="e">
        <f>VLOOKUP($C3816:$C$4969,$C$27:$D$4969,2,0)</f>
        <v>#N/A</v>
      </c>
      <c r="E3817" s="79"/>
      <c r="F3817" s="70" t="e">
        <f>VLOOKUP($E3817:$E$4969,'PLANO DE APLICAÇÃO'!$A$4:$B$1013,2,0)</f>
        <v>#N/A</v>
      </c>
      <c r="G3817" s="71"/>
      <c r="H3817" s="130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73"/>
      <c r="J3817" s="74"/>
      <c r="K3817" s="78"/>
    </row>
    <row r="3818" spans="1:11" s="131" customFormat="1" ht="41.25" customHeight="1" thickBot="1">
      <c r="A3818" s="68"/>
      <c r="B3818" s="77"/>
      <c r="C3818" s="76"/>
      <c r="D3818" s="69" t="e">
        <f>VLOOKUP($C3817:$C$4969,$C$27:$D$4969,2,0)</f>
        <v>#N/A</v>
      </c>
      <c r="E3818" s="79"/>
      <c r="F3818" s="70" t="e">
        <f>VLOOKUP($E3818:$E$4969,'PLANO DE APLICAÇÃO'!$A$4:$B$1013,2,0)</f>
        <v>#N/A</v>
      </c>
      <c r="G3818" s="71"/>
      <c r="H3818" s="130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73"/>
      <c r="J3818" s="74"/>
      <c r="K3818" s="78"/>
    </row>
    <row r="3819" spans="1:11" s="131" customFormat="1" ht="41.25" customHeight="1" thickBot="1">
      <c r="A3819" s="68"/>
      <c r="B3819" s="77"/>
      <c r="C3819" s="76"/>
      <c r="D3819" s="69" t="e">
        <f>VLOOKUP($C3818:$C$4969,$C$27:$D$4969,2,0)</f>
        <v>#N/A</v>
      </c>
      <c r="E3819" s="79"/>
      <c r="F3819" s="70" t="e">
        <f>VLOOKUP($E3819:$E$4969,'PLANO DE APLICAÇÃO'!$A$4:$B$1013,2,0)</f>
        <v>#N/A</v>
      </c>
      <c r="G3819" s="71"/>
      <c r="H3819" s="130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73"/>
      <c r="J3819" s="74"/>
      <c r="K3819" s="78"/>
    </row>
    <row r="3820" spans="1:11" s="131" customFormat="1" ht="41.25" customHeight="1" thickBot="1">
      <c r="A3820" s="68"/>
      <c r="B3820" s="77"/>
      <c r="C3820" s="76"/>
      <c r="D3820" s="69" t="e">
        <f>VLOOKUP($C3819:$C$4969,$C$27:$D$4969,2,0)</f>
        <v>#N/A</v>
      </c>
      <c r="E3820" s="79"/>
      <c r="F3820" s="70" t="e">
        <f>VLOOKUP($E3820:$E$4969,'PLANO DE APLICAÇÃO'!$A$4:$B$1013,2,0)</f>
        <v>#N/A</v>
      </c>
      <c r="G3820" s="71"/>
      <c r="H3820" s="130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73"/>
      <c r="J3820" s="74"/>
      <c r="K3820" s="78"/>
    </row>
    <row r="3821" spans="1:11" s="131" customFormat="1" ht="41.25" customHeight="1" thickBot="1">
      <c r="A3821" s="68"/>
      <c r="B3821" s="77"/>
      <c r="C3821" s="76"/>
      <c r="D3821" s="69" t="e">
        <f>VLOOKUP($C3820:$C$4969,$C$27:$D$4969,2,0)</f>
        <v>#N/A</v>
      </c>
      <c r="E3821" s="79"/>
      <c r="F3821" s="70" t="e">
        <f>VLOOKUP($E3821:$E$4969,'PLANO DE APLICAÇÃO'!$A$4:$B$1013,2,0)</f>
        <v>#N/A</v>
      </c>
      <c r="G3821" s="71"/>
      <c r="H3821" s="130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73"/>
      <c r="J3821" s="74"/>
      <c r="K3821" s="78"/>
    </row>
    <row r="3822" spans="1:11" s="131" customFormat="1" ht="41.25" customHeight="1" thickBot="1">
      <c r="A3822" s="68"/>
      <c r="B3822" s="77"/>
      <c r="C3822" s="76"/>
      <c r="D3822" s="69" t="e">
        <f>VLOOKUP($C3821:$C$4969,$C$27:$D$4969,2,0)</f>
        <v>#N/A</v>
      </c>
      <c r="E3822" s="79"/>
      <c r="F3822" s="70" t="e">
        <f>VLOOKUP($E3822:$E$4969,'PLANO DE APLICAÇÃO'!$A$4:$B$1013,2,0)</f>
        <v>#N/A</v>
      </c>
      <c r="G3822" s="71"/>
      <c r="H3822" s="130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73"/>
      <c r="J3822" s="74"/>
      <c r="K3822" s="78"/>
    </row>
    <row r="3823" spans="1:11" s="131" customFormat="1" ht="41.25" customHeight="1" thickBot="1">
      <c r="A3823" s="68"/>
      <c r="B3823" s="77"/>
      <c r="C3823" s="76"/>
      <c r="D3823" s="69" t="e">
        <f>VLOOKUP($C3822:$C$4969,$C$27:$D$4969,2,0)</f>
        <v>#N/A</v>
      </c>
      <c r="E3823" s="79"/>
      <c r="F3823" s="70" t="e">
        <f>VLOOKUP($E3823:$E$4969,'PLANO DE APLICAÇÃO'!$A$4:$B$1013,2,0)</f>
        <v>#N/A</v>
      </c>
      <c r="G3823" s="71"/>
      <c r="H3823" s="130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73"/>
      <c r="J3823" s="74"/>
      <c r="K3823" s="78"/>
    </row>
    <row r="3824" spans="1:11" s="131" customFormat="1" ht="41.25" customHeight="1" thickBot="1">
      <c r="A3824" s="68"/>
      <c r="B3824" s="77"/>
      <c r="C3824" s="76"/>
      <c r="D3824" s="69" t="e">
        <f>VLOOKUP($C3823:$C$4969,$C$27:$D$4969,2,0)</f>
        <v>#N/A</v>
      </c>
      <c r="E3824" s="79"/>
      <c r="F3824" s="70" t="e">
        <f>VLOOKUP($E3824:$E$4969,'PLANO DE APLICAÇÃO'!$A$4:$B$1013,2,0)</f>
        <v>#N/A</v>
      </c>
      <c r="G3824" s="71"/>
      <c r="H3824" s="130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73"/>
      <c r="J3824" s="74"/>
      <c r="K3824" s="78"/>
    </row>
    <row r="3825" spans="1:11" s="131" customFormat="1" ht="41.25" customHeight="1" thickBot="1">
      <c r="A3825" s="68"/>
      <c r="B3825" s="77"/>
      <c r="C3825" s="76"/>
      <c r="D3825" s="69" t="e">
        <f>VLOOKUP($C3824:$C$4969,$C$27:$D$4969,2,0)</f>
        <v>#N/A</v>
      </c>
      <c r="E3825" s="79"/>
      <c r="F3825" s="70" t="e">
        <f>VLOOKUP($E3825:$E$4969,'PLANO DE APLICAÇÃO'!$A$4:$B$1013,2,0)</f>
        <v>#N/A</v>
      </c>
      <c r="G3825" s="71"/>
      <c r="H3825" s="130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73"/>
      <c r="J3825" s="74"/>
      <c r="K3825" s="78"/>
    </row>
    <row r="3826" spans="1:11" s="131" customFormat="1" ht="41.25" customHeight="1" thickBot="1">
      <c r="A3826" s="68"/>
      <c r="B3826" s="77"/>
      <c r="C3826" s="76"/>
      <c r="D3826" s="69" t="e">
        <f>VLOOKUP($C3825:$C$4969,$C$27:$D$4969,2,0)</f>
        <v>#N/A</v>
      </c>
      <c r="E3826" s="79"/>
      <c r="F3826" s="70" t="e">
        <f>VLOOKUP($E3826:$E$4969,'PLANO DE APLICAÇÃO'!$A$4:$B$1013,2,0)</f>
        <v>#N/A</v>
      </c>
      <c r="G3826" s="71"/>
      <c r="H3826" s="130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73"/>
      <c r="J3826" s="74"/>
      <c r="K3826" s="78"/>
    </row>
    <row r="3827" spans="1:11" s="131" customFormat="1" ht="41.25" customHeight="1" thickBot="1">
      <c r="A3827" s="68"/>
      <c r="B3827" s="77"/>
      <c r="C3827" s="76"/>
      <c r="D3827" s="69" t="e">
        <f>VLOOKUP($C3826:$C$4969,$C$27:$D$4969,2,0)</f>
        <v>#N/A</v>
      </c>
      <c r="E3827" s="79"/>
      <c r="F3827" s="70" t="e">
        <f>VLOOKUP($E3827:$E$4969,'PLANO DE APLICAÇÃO'!$A$4:$B$1013,2,0)</f>
        <v>#N/A</v>
      </c>
      <c r="G3827" s="71"/>
      <c r="H3827" s="130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73"/>
      <c r="J3827" s="74"/>
      <c r="K3827" s="78"/>
    </row>
    <row r="3828" spans="1:11" s="131" customFormat="1" ht="41.25" customHeight="1" thickBot="1">
      <c r="A3828" s="68"/>
      <c r="B3828" s="77"/>
      <c r="C3828" s="76"/>
      <c r="D3828" s="69" t="e">
        <f>VLOOKUP($C3827:$C$4969,$C$27:$D$4969,2,0)</f>
        <v>#N/A</v>
      </c>
      <c r="E3828" s="79"/>
      <c r="F3828" s="70" t="e">
        <f>VLOOKUP($E3828:$E$4969,'PLANO DE APLICAÇÃO'!$A$4:$B$1013,2,0)</f>
        <v>#N/A</v>
      </c>
      <c r="G3828" s="71"/>
      <c r="H3828" s="130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73"/>
      <c r="J3828" s="74"/>
      <c r="K3828" s="78"/>
    </row>
    <row r="3829" spans="1:11" s="131" customFormat="1" ht="41.25" customHeight="1" thickBot="1">
      <c r="A3829" s="68"/>
      <c r="B3829" s="77"/>
      <c r="C3829" s="76"/>
      <c r="D3829" s="69" t="e">
        <f>VLOOKUP($C3828:$C$4969,$C$27:$D$4969,2,0)</f>
        <v>#N/A</v>
      </c>
      <c r="E3829" s="79"/>
      <c r="F3829" s="70" t="e">
        <f>VLOOKUP($E3829:$E$4969,'PLANO DE APLICAÇÃO'!$A$4:$B$1013,2,0)</f>
        <v>#N/A</v>
      </c>
      <c r="G3829" s="71"/>
      <c r="H3829" s="130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73"/>
      <c r="J3829" s="74"/>
      <c r="K3829" s="78"/>
    </row>
    <row r="3830" spans="1:11" s="131" customFormat="1" ht="41.25" customHeight="1" thickBot="1">
      <c r="A3830" s="68"/>
      <c r="B3830" s="77"/>
      <c r="C3830" s="76"/>
      <c r="D3830" s="69" t="e">
        <f>VLOOKUP($C3829:$C$4969,$C$27:$D$4969,2,0)</f>
        <v>#N/A</v>
      </c>
      <c r="E3830" s="79"/>
      <c r="F3830" s="70" t="e">
        <f>VLOOKUP($E3830:$E$4969,'PLANO DE APLICAÇÃO'!$A$4:$B$1013,2,0)</f>
        <v>#N/A</v>
      </c>
      <c r="G3830" s="71"/>
      <c r="H3830" s="130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73"/>
      <c r="J3830" s="74"/>
      <c r="K3830" s="78"/>
    </row>
    <row r="3831" spans="1:11" s="131" customFormat="1" ht="41.25" customHeight="1" thickBot="1">
      <c r="A3831" s="68"/>
      <c r="B3831" s="77"/>
      <c r="C3831" s="76"/>
      <c r="D3831" s="69" t="e">
        <f>VLOOKUP($C3830:$C$4969,$C$27:$D$4969,2,0)</f>
        <v>#N/A</v>
      </c>
      <c r="E3831" s="79"/>
      <c r="F3831" s="70" t="e">
        <f>VLOOKUP($E3831:$E$4969,'PLANO DE APLICAÇÃO'!$A$4:$B$1013,2,0)</f>
        <v>#N/A</v>
      </c>
      <c r="G3831" s="71"/>
      <c r="H3831" s="130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73"/>
      <c r="J3831" s="74"/>
      <c r="K3831" s="78"/>
    </row>
    <row r="3832" spans="1:11" s="131" customFormat="1" ht="41.25" customHeight="1" thickBot="1">
      <c r="A3832" s="68"/>
      <c r="B3832" s="77"/>
      <c r="C3832" s="76"/>
      <c r="D3832" s="69" t="e">
        <f>VLOOKUP($C3831:$C$4969,$C$27:$D$4969,2,0)</f>
        <v>#N/A</v>
      </c>
      <c r="E3832" s="79"/>
      <c r="F3832" s="70" t="e">
        <f>VLOOKUP($E3832:$E$4969,'PLANO DE APLICAÇÃO'!$A$4:$B$1013,2,0)</f>
        <v>#N/A</v>
      </c>
      <c r="G3832" s="71"/>
      <c r="H3832" s="130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73"/>
      <c r="J3832" s="74"/>
      <c r="K3832" s="78"/>
    </row>
    <row r="3833" spans="1:11" s="131" customFormat="1" ht="41.25" customHeight="1" thickBot="1">
      <c r="A3833" s="68"/>
      <c r="B3833" s="77"/>
      <c r="C3833" s="76"/>
      <c r="D3833" s="69" t="e">
        <f>VLOOKUP($C3832:$C$4969,$C$27:$D$4969,2,0)</f>
        <v>#N/A</v>
      </c>
      <c r="E3833" s="79"/>
      <c r="F3833" s="70" t="e">
        <f>VLOOKUP($E3833:$E$4969,'PLANO DE APLICAÇÃO'!$A$4:$B$1013,2,0)</f>
        <v>#N/A</v>
      </c>
      <c r="G3833" s="71"/>
      <c r="H3833" s="130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73"/>
      <c r="J3833" s="74"/>
      <c r="K3833" s="78"/>
    </row>
    <row r="3834" spans="1:11" s="131" customFormat="1" ht="41.25" customHeight="1" thickBot="1">
      <c r="A3834" s="68"/>
      <c r="B3834" s="77"/>
      <c r="C3834" s="76"/>
      <c r="D3834" s="69" t="e">
        <f>VLOOKUP($C3833:$C$4969,$C$27:$D$4969,2,0)</f>
        <v>#N/A</v>
      </c>
      <c r="E3834" s="79"/>
      <c r="F3834" s="70" t="e">
        <f>VLOOKUP($E3834:$E$4969,'PLANO DE APLICAÇÃO'!$A$4:$B$1013,2,0)</f>
        <v>#N/A</v>
      </c>
      <c r="G3834" s="71"/>
      <c r="H3834" s="130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73"/>
      <c r="J3834" s="74"/>
      <c r="K3834" s="78"/>
    </row>
    <row r="3835" spans="1:11" s="131" customFormat="1" ht="41.25" customHeight="1" thickBot="1">
      <c r="A3835" s="68"/>
      <c r="B3835" s="77"/>
      <c r="C3835" s="76"/>
      <c r="D3835" s="69" t="e">
        <f>VLOOKUP($C3834:$C$4969,$C$27:$D$4969,2,0)</f>
        <v>#N/A</v>
      </c>
      <c r="E3835" s="79"/>
      <c r="F3835" s="70" t="e">
        <f>VLOOKUP($E3835:$E$4969,'PLANO DE APLICAÇÃO'!$A$4:$B$1013,2,0)</f>
        <v>#N/A</v>
      </c>
      <c r="G3835" s="71"/>
      <c r="H3835" s="130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73"/>
      <c r="J3835" s="74"/>
      <c r="K3835" s="78"/>
    </row>
    <row r="3836" spans="1:11" s="131" customFormat="1" ht="41.25" customHeight="1" thickBot="1">
      <c r="A3836" s="68"/>
      <c r="B3836" s="77"/>
      <c r="C3836" s="76"/>
      <c r="D3836" s="69" t="e">
        <f>VLOOKUP($C3835:$C$4969,$C$27:$D$4969,2,0)</f>
        <v>#N/A</v>
      </c>
      <c r="E3836" s="79"/>
      <c r="F3836" s="70" t="e">
        <f>VLOOKUP($E3836:$E$4969,'PLANO DE APLICAÇÃO'!$A$4:$B$1013,2,0)</f>
        <v>#N/A</v>
      </c>
      <c r="G3836" s="71"/>
      <c r="H3836" s="130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73"/>
      <c r="J3836" s="74"/>
      <c r="K3836" s="78"/>
    </row>
    <row r="3837" spans="1:11" s="131" customFormat="1" ht="41.25" customHeight="1" thickBot="1">
      <c r="A3837" s="68"/>
      <c r="B3837" s="77"/>
      <c r="C3837" s="76"/>
      <c r="D3837" s="69" t="e">
        <f>VLOOKUP($C3836:$C$4969,$C$27:$D$4969,2,0)</f>
        <v>#N/A</v>
      </c>
      <c r="E3837" s="79"/>
      <c r="F3837" s="70" t="e">
        <f>VLOOKUP($E3837:$E$4969,'PLANO DE APLICAÇÃO'!$A$4:$B$1013,2,0)</f>
        <v>#N/A</v>
      </c>
      <c r="G3837" s="71"/>
      <c r="H3837" s="130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73"/>
      <c r="J3837" s="74"/>
      <c r="K3837" s="78"/>
    </row>
    <row r="3838" spans="1:11" s="131" customFormat="1" ht="41.25" customHeight="1" thickBot="1">
      <c r="A3838" s="68"/>
      <c r="B3838" s="77"/>
      <c r="C3838" s="76"/>
      <c r="D3838" s="69" t="e">
        <f>VLOOKUP($C3837:$C$4969,$C$27:$D$4969,2,0)</f>
        <v>#N/A</v>
      </c>
      <c r="E3838" s="79"/>
      <c r="F3838" s="70" t="e">
        <f>VLOOKUP($E3838:$E$4969,'PLANO DE APLICAÇÃO'!$A$4:$B$1013,2,0)</f>
        <v>#N/A</v>
      </c>
      <c r="G3838" s="71"/>
      <c r="H3838" s="130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73"/>
      <c r="J3838" s="74"/>
      <c r="K3838" s="78"/>
    </row>
    <row r="3839" spans="1:11" s="131" customFormat="1" ht="41.25" customHeight="1" thickBot="1">
      <c r="A3839" s="68"/>
      <c r="B3839" s="77"/>
      <c r="C3839" s="76"/>
      <c r="D3839" s="69" t="e">
        <f>VLOOKUP($C3838:$C$4969,$C$27:$D$4969,2,0)</f>
        <v>#N/A</v>
      </c>
      <c r="E3839" s="79"/>
      <c r="F3839" s="70" t="e">
        <f>VLOOKUP($E3839:$E$4969,'PLANO DE APLICAÇÃO'!$A$4:$B$1013,2,0)</f>
        <v>#N/A</v>
      </c>
      <c r="G3839" s="71"/>
      <c r="H3839" s="130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73"/>
      <c r="J3839" s="74"/>
      <c r="K3839" s="78"/>
    </row>
    <row r="3840" spans="1:11" s="131" customFormat="1" ht="41.25" customHeight="1" thickBot="1">
      <c r="A3840" s="68"/>
      <c r="B3840" s="77"/>
      <c r="C3840" s="76"/>
      <c r="D3840" s="69" t="e">
        <f>VLOOKUP($C3839:$C$4969,$C$27:$D$4969,2,0)</f>
        <v>#N/A</v>
      </c>
      <c r="E3840" s="79"/>
      <c r="F3840" s="70" t="e">
        <f>VLOOKUP($E3840:$E$4969,'PLANO DE APLICAÇÃO'!$A$4:$B$1013,2,0)</f>
        <v>#N/A</v>
      </c>
      <c r="G3840" s="71"/>
      <c r="H3840" s="130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73"/>
      <c r="J3840" s="74"/>
      <c r="K3840" s="78"/>
    </row>
    <row r="3841" spans="1:11" s="131" customFormat="1" ht="41.25" customHeight="1" thickBot="1">
      <c r="A3841" s="68"/>
      <c r="B3841" s="77"/>
      <c r="C3841" s="76"/>
      <c r="D3841" s="69" t="e">
        <f>VLOOKUP($C3840:$C$4969,$C$27:$D$4969,2,0)</f>
        <v>#N/A</v>
      </c>
      <c r="E3841" s="79"/>
      <c r="F3841" s="70" t="e">
        <f>VLOOKUP($E3841:$E$4969,'PLANO DE APLICAÇÃO'!$A$4:$B$1013,2,0)</f>
        <v>#N/A</v>
      </c>
      <c r="G3841" s="71"/>
      <c r="H3841" s="130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73"/>
      <c r="J3841" s="74"/>
      <c r="K3841" s="78"/>
    </row>
    <row r="3842" spans="1:11" s="131" customFormat="1" ht="41.25" customHeight="1" thickBot="1">
      <c r="A3842" s="68"/>
      <c r="B3842" s="77"/>
      <c r="C3842" s="76"/>
      <c r="D3842" s="69" t="e">
        <f>VLOOKUP($C3841:$C$4969,$C$27:$D$4969,2,0)</f>
        <v>#N/A</v>
      </c>
      <c r="E3842" s="79"/>
      <c r="F3842" s="70" t="e">
        <f>VLOOKUP($E3842:$E$4969,'PLANO DE APLICAÇÃO'!$A$4:$B$1013,2,0)</f>
        <v>#N/A</v>
      </c>
      <c r="G3842" s="71"/>
      <c r="H3842" s="130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73"/>
      <c r="J3842" s="74"/>
      <c r="K3842" s="78"/>
    </row>
    <row r="3843" spans="1:11" s="131" customFormat="1" ht="41.25" customHeight="1" thickBot="1">
      <c r="A3843" s="68"/>
      <c r="B3843" s="77"/>
      <c r="C3843" s="76"/>
      <c r="D3843" s="69" t="e">
        <f>VLOOKUP($C3842:$C$4969,$C$27:$D$4969,2,0)</f>
        <v>#N/A</v>
      </c>
      <c r="E3843" s="79"/>
      <c r="F3843" s="70" t="e">
        <f>VLOOKUP($E3843:$E$4969,'PLANO DE APLICAÇÃO'!$A$4:$B$1013,2,0)</f>
        <v>#N/A</v>
      </c>
      <c r="G3843" s="71"/>
      <c r="H3843" s="130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73"/>
      <c r="J3843" s="74"/>
      <c r="K3843" s="78"/>
    </row>
    <row r="3844" spans="1:11" s="131" customFormat="1" ht="41.25" customHeight="1" thickBot="1">
      <c r="A3844" s="68"/>
      <c r="B3844" s="77"/>
      <c r="C3844" s="76"/>
      <c r="D3844" s="69" t="e">
        <f>VLOOKUP($C3843:$C$4969,$C$27:$D$4969,2,0)</f>
        <v>#N/A</v>
      </c>
      <c r="E3844" s="79"/>
      <c r="F3844" s="70" t="e">
        <f>VLOOKUP($E3844:$E$4969,'PLANO DE APLICAÇÃO'!$A$4:$B$1013,2,0)</f>
        <v>#N/A</v>
      </c>
      <c r="G3844" s="71"/>
      <c r="H3844" s="130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73"/>
      <c r="J3844" s="74"/>
      <c r="K3844" s="78"/>
    </row>
    <row r="3845" spans="1:11" s="131" customFormat="1" ht="41.25" customHeight="1" thickBot="1">
      <c r="A3845" s="68"/>
      <c r="B3845" s="77"/>
      <c r="C3845" s="76"/>
      <c r="D3845" s="69" t="e">
        <f>VLOOKUP($C3844:$C$4969,$C$27:$D$4969,2,0)</f>
        <v>#N/A</v>
      </c>
      <c r="E3845" s="79"/>
      <c r="F3845" s="70" t="e">
        <f>VLOOKUP($E3845:$E$4969,'PLANO DE APLICAÇÃO'!$A$4:$B$1013,2,0)</f>
        <v>#N/A</v>
      </c>
      <c r="G3845" s="71"/>
      <c r="H3845" s="130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73"/>
      <c r="J3845" s="74"/>
      <c r="K3845" s="78"/>
    </row>
    <row r="3846" spans="1:11" s="131" customFormat="1" ht="41.25" customHeight="1" thickBot="1">
      <c r="A3846" s="68"/>
      <c r="B3846" s="77"/>
      <c r="C3846" s="76"/>
      <c r="D3846" s="69" t="e">
        <f>VLOOKUP($C3845:$C$4969,$C$27:$D$4969,2,0)</f>
        <v>#N/A</v>
      </c>
      <c r="E3846" s="79"/>
      <c r="F3846" s="70" t="e">
        <f>VLOOKUP($E3846:$E$4969,'PLANO DE APLICAÇÃO'!$A$4:$B$1013,2,0)</f>
        <v>#N/A</v>
      </c>
      <c r="G3846" s="71"/>
      <c r="H3846" s="130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73"/>
      <c r="J3846" s="74"/>
      <c r="K3846" s="78"/>
    </row>
    <row r="3847" spans="1:11" s="131" customFormat="1" ht="41.25" customHeight="1" thickBot="1">
      <c r="A3847" s="68"/>
      <c r="B3847" s="77"/>
      <c r="C3847" s="76"/>
      <c r="D3847" s="69" t="e">
        <f>VLOOKUP($C3846:$C$4969,$C$27:$D$4969,2,0)</f>
        <v>#N/A</v>
      </c>
      <c r="E3847" s="79"/>
      <c r="F3847" s="70" t="e">
        <f>VLOOKUP($E3847:$E$4969,'PLANO DE APLICAÇÃO'!$A$4:$B$1013,2,0)</f>
        <v>#N/A</v>
      </c>
      <c r="G3847" s="71"/>
      <c r="H3847" s="130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73"/>
      <c r="J3847" s="74"/>
      <c r="K3847" s="78"/>
    </row>
    <row r="3848" spans="1:11" s="131" customFormat="1" ht="41.25" customHeight="1" thickBot="1">
      <c r="A3848" s="68"/>
      <c r="B3848" s="77"/>
      <c r="C3848" s="76"/>
      <c r="D3848" s="69" t="e">
        <f>VLOOKUP($C3847:$C$4969,$C$27:$D$4969,2,0)</f>
        <v>#N/A</v>
      </c>
      <c r="E3848" s="79"/>
      <c r="F3848" s="70" t="e">
        <f>VLOOKUP($E3848:$E$4969,'PLANO DE APLICAÇÃO'!$A$4:$B$1013,2,0)</f>
        <v>#N/A</v>
      </c>
      <c r="G3848" s="71"/>
      <c r="H3848" s="130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73"/>
      <c r="J3848" s="74"/>
      <c r="K3848" s="78"/>
    </row>
    <row r="3849" spans="1:11" s="131" customFormat="1" ht="41.25" customHeight="1" thickBot="1">
      <c r="A3849" s="68"/>
      <c r="B3849" s="77"/>
      <c r="C3849" s="76"/>
      <c r="D3849" s="69" t="e">
        <f>VLOOKUP($C3848:$C$4969,$C$27:$D$4969,2,0)</f>
        <v>#N/A</v>
      </c>
      <c r="E3849" s="79"/>
      <c r="F3849" s="70" t="e">
        <f>VLOOKUP($E3849:$E$4969,'PLANO DE APLICAÇÃO'!$A$4:$B$1013,2,0)</f>
        <v>#N/A</v>
      </c>
      <c r="G3849" s="71"/>
      <c r="H3849" s="130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73"/>
      <c r="J3849" s="74"/>
      <c r="K3849" s="78"/>
    </row>
    <row r="3850" spans="1:11" s="131" customFormat="1" ht="41.25" customHeight="1" thickBot="1">
      <c r="A3850" s="68"/>
      <c r="B3850" s="77"/>
      <c r="C3850" s="76"/>
      <c r="D3850" s="69" t="e">
        <f>VLOOKUP($C3849:$C$4969,$C$27:$D$4969,2,0)</f>
        <v>#N/A</v>
      </c>
      <c r="E3850" s="79"/>
      <c r="F3850" s="70" t="e">
        <f>VLOOKUP($E3850:$E$4969,'PLANO DE APLICAÇÃO'!$A$4:$B$1013,2,0)</f>
        <v>#N/A</v>
      </c>
      <c r="G3850" s="71"/>
      <c r="H3850" s="130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73"/>
      <c r="J3850" s="74"/>
      <c r="K3850" s="78"/>
    </row>
    <row r="3851" spans="1:11" s="131" customFormat="1" ht="41.25" customHeight="1" thickBot="1">
      <c r="A3851" s="68"/>
      <c r="B3851" s="77"/>
      <c r="C3851" s="76"/>
      <c r="D3851" s="69" t="e">
        <f>VLOOKUP($C3850:$C$4969,$C$27:$D$4969,2,0)</f>
        <v>#N/A</v>
      </c>
      <c r="E3851" s="79"/>
      <c r="F3851" s="70" t="e">
        <f>VLOOKUP($E3851:$E$4969,'PLANO DE APLICAÇÃO'!$A$4:$B$1013,2,0)</f>
        <v>#N/A</v>
      </c>
      <c r="G3851" s="71"/>
      <c r="H3851" s="130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73"/>
      <c r="J3851" s="74"/>
      <c r="K3851" s="78"/>
    </row>
    <row r="3852" spans="1:11" s="131" customFormat="1" ht="41.25" customHeight="1" thickBot="1">
      <c r="A3852" s="68"/>
      <c r="B3852" s="77"/>
      <c r="C3852" s="76"/>
      <c r="D3852" s="69" t="e">
        <f>VLOOKUP($C3851:$C$4969,$C$27:$D$4969,2,0)</f>
        <v>#N/A</v>
      </c>
      <c r="E3852" s="79"/>
      <c r="F3852" s="70" t="e">
        <f>VLOOKUP($E3852:$E$4969,'PLANO DE APLICAÇÃO'!$A$4:$B$1013,2,0)</f>
        <v>#N/A</v>
      </c>
      <c r="G3852" s="71"/>
      <c r="H3852" s="130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73"/>
      <c r="J3852" s="74"/>
      <c r="K3852" s="78"/>
    </row>
    <row r="3853" spans="1:11" s="131" customFormat="1" ht="41.25" customHeight="1" thickBot="1">
      <c r="A3853" s="68"/>
      <c r="B3853" s="77"/>
      <c r="C3853" s="76"/>
      <c r="D3853" s="69" t="e">
        <f>VLOOKUP($C3852:$C$4969,$C$27:$D$4969,2,0)</f>
        <v>#N/A</v>
      </c>
      <c r="E3853" s="79"/>
      <c r="F3853" s="70" t="e">
        <f>VLOOKUP($E3853:$E$4969,'PLANO DE APLICAÇÃO'!$A$4:$B$1013,2,0)</f>
        <v>#N/A</v>
      </c>
      <c r="G3853" s="71"/>
      <c r="H3853" s="130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73"/>
      <c r="J3853" s="74"/>
      <c r="K3853" s="78"/>
    </row>
    <row r="3854" spans="1:11" s="131" customFormat="1" ht="41.25" customHeight="1" thickBot="1">
      <c r="A3854" s="68"/>
      <c r="B3854" s="77"/>
      <c r="C3854" s="76"/>
      <c r="D3854" s="69" t="e">
        <f>VLOOKUP($C3853:$C$4969,$C$27:$D$4969,2,0)</f>
        <v>#N/A</v>
      </c>
      <c r="E3854" s="79"/>
      <c r="F3854" s="70" t="e">
        <f>VLOOKUP($E3854:$E$4969,'PLANO DE APLICAÇÃO'!$A$4:$B$1013,2,0)</f>
        <v>#N/A</v>
      </c>
      <c r="G3854" s="71"/>
      <c r="H3854" s="130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73"/>
      <c r="J3854" s="74"/>
      <c r="K3854" s="78"/>
    </row>
    <row r="3855" spans="1:11" s="131" customFormat="1" ht="41.25" customHeight="1" thickBot="1">
      <c r="A3855" s="68"/>
      <c r="B3855" s="77"/>
      <c r="C3855" s="76"/>
      <c r="D3855" s="69" t="e">
        <f>VLOOKUP($C3854:$C$4969,$C$27:$D$4969,2,0)</f>
        <v>#N/A</v>
      </c>
      <c r="E3855" s="79"/>
      <c r="F3855" s="70" t="e">
        <f>VLOOKUP($E3855:$E$4969,'PLANO DE APLICAÇÃO'!$A$4:$B$1013,2,0)</f>
        <v>#N/A</v>
      </c>
      <c r="G3855" s="71"/>
      <c r="H3855" s="130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73"/>
      <c r="J3855" s="74"/>
      <c r="K3855" s="78"/>
    </row>
    <row r="3856" spans="1:11" s="131" customFormat="1" ht="41.25" customHeight="1" thickBot="1">
      <c r="A3856" s="68"/>
      <c r="B3856" s="77"/>
      <c r="C3856" s="76"/>
      <c r="D3856" s="69" t="e">
        <f>VLOOKUP($C3855:$C$4969,$C$27:$D$4969,2,0)</f>
        <v>#N/A</v>
      </c>
      <c r="E3856" s="79"/>
      <c r="F3856" s="70" t="e">
        <f>VLOOKUP($E3856:$E$4969,'PLANO DE APLICAÇÃO'!$A$4:$B$1013,2,0)</f>
        <v>#N/A</v>
      </c>
      <c r="G3856" s="71"/>
      <c r="H3856" s="130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73"/>
      <c r="J3856" s="74"/>
      <c r="K3856" s="78"/>
    </row>
    <row r="3857" spans="1:11" s="131" customFormat="1" ht="41.25" customHeight="1" thickBot="1">
      <c r="A3857" s="68"/>
      <c r="B3857" s="77"/>
      <c r="C3857" s="76"/>
      <c r="D3857" s="69" t="e">
        <f>VLOOKUP($C3856:$C$4969,$C$27:$D$4969,2,0)</f>
        <v>#N/A</v>
      </c>
      <c r="E3857" s="79"/>
      <c r="F3857" s="70" t="e">
        <f>VLOOKUP($E3857:$E$4969,'PLANO DE APLICAÇÃO'!$A$4:$B$1013,2,0)</f>
        <v>#N/A</v>
      </c>
      <c r="G3857" s="71"/>
      <c r="H3857" s="130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73"/>
      <c r="J3857" s="74"/>
      <c r="K3857" s="78"/>
    </row>
    <row r="3858" spans="1:11" s="131" customFormat="1" ht="41.25" customHeight="1" thickBot="1">
      <c r="A3858" s="68"/>
      <c r="B3858" s="77"/>
      <c r="C3858" s="76"/>
      <c r="D3858" s="69" t="e">
        <f>VLOOKUP($C3857:$C$4969,$C$27:$D$4969,2,0)</f>
        <v>#N/A</v>
      </c>
      <c r="E3858" s="79"/>
      <c r="F3858" s="70" t="e">
        <f>VLOOKUP($E3858:$E$4969,'PLANO DE APLICAÇÃO'!$A$4:$B$1013,2,0)</f>
        <v>#N/A</v>
      </c>
      <c r="G3858" s="71"/>
      <c r="H3858" s="130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73"/>
      <c r="J3858" s="74"/>
      <c r="K3858" s="78"/>
    </row>
    <row r="3859" spans="1:11" s="131" customFormat="1" ht="41.25" customHeight="1" thickBot="1">
      <c r="A3859" s="68"/>
      <c r="B3859" s="77"/>
      <c r="C3859" s="76"/>
      <c r="D3859" s="69" t="e">
        <f>VLOOKUP($C3858:$C$4969,$C$27:$D$4969,2,0)</f>
        <v>#N/A</v>
      </c>
      <c r="E3859" s="79"/>
      <c r="F3859" s="70" t="e">
        <f>VLOOKUP($E3859:$E$4969,'PLANO DE APLICAÇÃO'!$A$4:$B$1013,2,0)</f>
        <v>#N/A</v>
      </c>
      <c r="G3859" s="71"/>
      <c r="H3859" s="130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73"/>
      <c r="J3859" s="74"/>
      <c r="K3859" s="78"/>
    </row>
    <row r="3860" spans="1:11" s="131" customFormat="1" ht="41.25" customHeight="1" thickBot="1">
      <c r="A3860" s="68"/>
      <c r="B3860" s="77"/>
      <c r="C3860" s="76"/>
      <c r="D3860" s="69" t="e">
        <f>VLOOKUP($C3859:$C$4969,$C$27:$D$4969,2,0)</f>
        <v>#N/A</v>
      </c>
      <c r="E3860" s="79"/>
      <c r="F3860" s="70" t="e">
        <f>VLOOKUP($E3860:$E$4969,'PLANO DE APLICAÇÃO'!$A$4:$B$1013,2,0)</f>
        <v>#N/A</v>
      </c>
      <c r="G3860" s="71"/>
      <c r="H3860" s="130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73"/>
      <c r="J3860" s="74"/>
      <c r="K3860" s="78"/>
    </row>
    <row r="3861" spans="1:11" s="131" customFormat="1" ht="41.25" customHeight="1" thickBot="1">
      <c r="A3861" s="68"/>
      <c r="B3861" s="77"/>
      <c r="C3861" s="76"/>
      <c r="D3861" s="69" t="e">
        <f>VLOOKUP($C3860:$C$4969,$C$27:$D$4969,2,0)</f>
        <v>#N/A</v>
      </c>
      <c r="E3861" s="79"/>
      <c r="F3861" s="70" t="e">
        <f>VLOOKUP($E3861:$E$4969,'PLANO DE APLICAÇÃO'!$A$4:$B$1013,2,0)</f>
        <v>#N/A</v>
      </c>
      <c r="G3861" s="71"/>
      <c r="H3861" s="130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73"/>
      <c r="J3861" s="74"/>
      <c r="K3861" s="78"/>
    </row>
    <row r="3862" spans="1:11" s="131" customFormat="1" ht="41.25" customHeight="1" thickBot="1">
      <c r="A3862" s="68"/>
      <c r="B3862" s="77"/>
      <c r="C3862" s="76"/>
      <c r="D3862" s="69" t="e">
        <f>VLOOKUP($C3861:$C$4969,$C$27:$D$4969,2,0)</f>
        <v>#N/A</v>
      </c>
      <c r="E3862" s="79"/>
      <c r="F3862" s="70" t="e">
        <f>VLOOKUP($E3862:$E$4969,'PLANO DE APLICAÇÃO'!$A$4:$B$1013,2,0)</f>
        <v>#N/A</v>
      </c>
      <c r="G3862" s="71"/>
      <c r="H3862" s="130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73"/>
      <c r="J3862" s="74"/>
      <c r="K3862" s="78"/>
    </row>
    <row r="3863" spans="1:11" s="131" customFormat="1" ht="41.25" customHeight="1" thickBot="1">
      <c r="A3863" s="68"/>
      <c r="B3863" s="77"/>
      <c r="C3863" s="76"/>
      <c r="D3863" s="69" t="e">
        <f>VLOOKUP($C3862:$C$4969,$C$27:$D$4969,2,0)</f>
        <v>#N/A</v>
      </c>
      <c r="E3863" s="79"/>
      <c r="F3863" s="70" t="e">
        <f>VLOOKUP($E3863:$E$4969,'PLANO DE APLICAÇÃO'!$A$4:$B$1013,2,0)</f>
        <v>#N/A</v>
      </c>
      <c r="G3863" s="71"/>
      <c r="H3863" s="130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73"/>
      <c r="J3863" s="74"/>
      <c r="K3863" s="78"/>
    </row>
    <row r="3864" spans="1:11" s="131" customFormat="1" ht="41.25" customHeight="1" thickBot="1">
      <c r="A3864" s="68"/>
      <c r="B3864" s="77"/>
      <c r="C3864" s="76"/>
      <c r="D3864" s="69" t="e">
        <f>VLOOKUP($C3863:$C$4969,$C$27:$D$4969,2,0)</f>
        <v>#N/A</v>
      </c>
      <c r="E3864" s="79"/>
      <c r="F3864" s="70" t="e">
        <f>VLOOKUP($E3864:$E$4969,'PLANO DE APLICAÇÃO'!$A$4:$B$1013,2,0)</f>
        <v>#N/A</v>
      </c>
      <c r="G3864" s="71"/>
      <c r="H3864" s="130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73"/>
      <c r="J3864" s="74"/>
      <c r="K3864" s="78"/>
    </row>
    <row r="3865" spans="1:11" s="131" customFormat="1" ht="41.25" customHeight="1" thickBot="1">
      <c r="A3865" s="68"/>
      <c r="B3865" s="77"/>
      <c r="C3865" s="76"/>
      <c r="D3865" s="69" t="e">
        <f>VLOOKUP($C3864:$C$4969,$C$27:$D$4969,2,0)</f>
        <v>#N/A</v>
      </c>
      <c r="E3865" s="79"/>
      <c r="F3865" s="70" t="e">
        <f>VLOOKUP($E3865:$E$4969,'PLANO DE APLICAÇÃO'!$A$4:$B$1013,2,0)</f>
        <v>#N/A</v>
      </c>
      <c r="G3865" s="71"/>
      <c r="H3865" s="130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73"/>
      <c r="J3865" s="74"/>
      <c r="K3865" s="78"/>
    </row>
    <row r="3866" spans="1:11" s="131" customFormat="1" ht="41.25" customHeight="1" thickBot="1">
      <c r="A3866" s="68"/>
      <c r="B3866" s="77"/>
      <c r="C3866" s="76"/>
      <c r="D3866" s="69" t="e">
        <f>VLOOKUP($C3865:$C$4969,$C$27:$D$4969,2,0)</f>
        <v>#N/A</v>
      </c>
      <c r="E3866" s="79"/>
      <c r="F3866" s="70" t="e">
        <f>VLOOKUP($E3866:$E$4969,'PLANO DE APLICAÇÃO'!$A$4:$B$1013,2,0)</f>
        <v>#N/A</v>
      </c>
      <c r="G3866" s="71"/>
      <c r="H3866" s="130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73"/>
      <c r="J3866" s="74"/>
      <c r="K3866" s="78"/>
    </row>
    <row r="3867" spans="1:11" s="131" customFormat="1" ht="41.25" customHeight="1" thickBot="1">
      <c r="A3867" s="68"/>
      <c r="B3867" s="77"/>
      <c r="C3867" s="76"/>
      <c r="D3867" s="69" t="e">
        <f>VLOOKUP($C3866:$C$4969,$C$27:$D$4969,2,0)</f>
        <v>#N/A</v>
      </c>
      <c r="E3867" s="79"/>
      <c r="F3867" s="70" t="e">
        <f>VLOOKUP($E3867:$E$4969,'PLANO DE APLICAÇÃO'!$A$4:$B$1013,2,0)</f>
        <v>#N/A</v>
      </c>
      <c r="G3867" s="71"/>
      <c r="H3867" s="130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73"/>
      <c r="J3867" s="74"/>
      <c r="K3867" s="78"/>
    </row>
    <row r="3868" spans="1:11" s="131" customFormat="1" ht="41.25" customHeight="1" thickBot="1">
      <c r="A3868" s="68"/>
      <c r="B3868" s="77"/>
      <c r="C3868" s="76"/>
      <c r="D3868" s="69" t="e">
        <f>VLOOKUP($C3867:$C$4969,$C$27:$D$4969,2,0)</f>
        <v>#N/A</v>
      </c>
      <c r="E3868" s="79"/>
      <c r="F3868" s="70" t="e">
        <f>VLOOKUP($E3868:$E$4969,'PLANO DE APLICAÇÃO'!$A$4:$B$1013,2,0)</f>
        <v>#N/A</v>
      </c>
      <c r="G3868" s="71"/>
      <c r="H3868" s="130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73"/>
      <c r="J3868" s="74"/>
      <c r="K3868" s="78"/>
    </row>
    <row r="3869" spans="1:11" s="131" customFormat="1" ht="41.25" customHeight="1" thickBot="1">
      <c r="A3869" s="68"/>
      <c r="B3869" s="77"/>
      <c r="C3869" s="76"/>
      <c r="D3869" s="69" t="e">
        <f>VLOOKUP($C3868:$C$4969,$C$27:$D$4969,2,0)</f>
        <v>#N/A</v>
      </c>
      <c r="E3869" s="79"/>
      <c r="F3869" s="70" t="e">
        <f>VLOOKUP($E3869:$E$4969,'PLANO DE APLICAÇÃO'!$A$4:$B$1013,2,0)</f>
        <v>#N/A</v>
      </c>
      <c r="G3869" s="71"/>
      <c r="H3869" s="130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73"/>
      <c r="J3869" s="74"/>
      <c r="K3869" s="78"/>
    </row>
    <row r="3870" spans="1:11" s="131" customFormat="1" ht="41.25" customHeight="1" thickBot="1">
      <c r="A3870" s="68"/>
      <c r="B3870" s="77"/>
      <c r="C3870" s="76"/>
      <c r="D3870" s="69" t="e">
        <f>VLOOKUP($C3869:$C$4969,$C$27:$D$4969,2,0)</f>
        <v>#N/A</v>
      </c>
      <c r="E3870" s="79"/>
      <c r="F3870" s="70" t="e">
        <f>VLOOKUP($E3870:$E$4969,'PLANO DE APLICAÇÃO'!$A$4:$B$1013,2,0)</f>
        <v>#N/A</v>
      </c>
      <c r="G3870" s="71"/>
      <c r="H3870" s="130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73"/>
      <c r="J3870" s="74"/>
      <c r="K3870" s="78"/>
    </row>
    <row r="3871" spans="1:11" s="131" customFormat="1" ht="41.25" customHeight="1" thickBot="1">
      <c r="A3871" s="68"/>
      <c r="B3871" s="77"/>
      <c r="C3871" s="76"/>
      <c r="D3871" s="69" t="e">
        <f>VLOOKUP($C3870:$C$4969,$C$27:$D$4969,2,0)</f>
        <v>#N/A</v>
      </c>
      <c r="E3871" s="79"/>
      <c r="F3871" s="70" t="e">
        <f>VLOOKUP($E3871:$E$4969,'PLANO DE APLICAÇÃO'!$A$4:$B$1013,2,0)</f>
        <v>#N/A</v>
      </c>
      <c r="G3871" s="71"/>
      <c r="H3871" s="130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73"/>
      <c r="J3871" s="74"/>
      <c r="K3871" s="78"/>
    </row>
    <row r="3872" spans="1:11" s="131" customFormat="1" ht="41.25" customHeight="1" thickBot="1">
      <c r="A3872" s="68"/>
      <c r="B3872" s="77"/>
      <c r="C3872" s="76"/>
      <c r="D3872" s="69" t="e">
        <f>VLOOKUP($C3871:$C$4969,$C$27:$D$4969,2,0)</f>
        <v>#N/A</v>
      </c>
      <c r="E3872" s="79"/>
      <c r="F3872" s="70" t="e">
        <f>VLOOKUP($E3872:$E$4969,'PLANO DE APLICAÇÃO'!$A$4:$B$1013,2,0)</f>
        <v>#N/A</v>
      </c>
      <c r="G3872" s="71"/>
      <c r="H3872" s="130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73"/>
      <c r="J3872" s="74"/>
      <c r="K3872" s="78"/>
    </row>
    <row r="3873" spans="1:11" s="131" customFormat="1" ht="41.25" customHeight="1" thickBot="1">
      <c r="A3873" s="68"/>
      <c r="B3873" s="77"/>
      <c r="C3873" s="76"/>
      <c r="D3873" s="69" t="e">
        <f>VLOOKUP($C3872:$C$4969,$C$27:$D$4969,2,0)</f>
        <v>#N/A</v>
      </c>
      <c r="E3873" s="79"/>
      <c r="F3873" s="70" t="e">
        <f>VLOOKUP($E3873:$E$4969,'PLANO DE APLICAÇÃO'!$A$4:$B$1013,2,0)</f>
        <v>#N/A</v>
      </c>
      <c r="G3873" s="71"/>
      <c r="H3873" s="130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73"/>
      <c r="J3873" s="74"/>
      <c r="K3873" s="78"/>
    </row>
    <row r="3874" spans="1:11" s="131" customFormat="1" ht="41.25" customHeight="1" thickBot="1">
      <c r="A3874" s="68"/>
      <c r="B3874" s="77"/>
      <c r="C3874" s="76"/>
      <c r="D3874" s="69" t="e">
        <f>VLOOKUP($C3873:$C$4969,$C$27:$D$4969,2,0)</f>
        <v>#N/A</v>
      </c>
      <c r="E3874" s="79"/>
      <c r="F3874" s="70" t="e">
        <f>VLOOKUP($E3874:$E$4969,'PLANO DE APLICAÇÃO'!$A$4:$B$1013,2,0)</f>
        <v>#N/A</v>
      </c>
      <c r="G3874" s="71"/>
      <c r="H3874" s="130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73"/>
      <c r="J3874" s="74"/>
      <c r="K3874" s="78"/>
    </row>
    <row r="3875" spans="1:11" s="131" customFormat="1" ht="41.25" customHeight="1" thickBot="1">
      <c r="A3875" s="68"/>
      <c r="B3875" s="77"/>
      <c r="C3875" s="76"/>
      <c r="D3875" s="69" t="e">
        <f>VLOOKUP($C3874:$C$4969,$C$27:$D$4969,2,0)</f>
        <v>#N/A</v>
      </c>
      <c r="E3875" s="79"/>
      <c r="F3875" s="70" t="e">
        <f>VLOOKUP($E3875:$E$4969,'PLANO DE APLICAÇÃO'!$A$4:$B$1013,2,0)</f>
        <v>#N/A</v>
      </c>
      <c r="G3875" s="71"/>
      <c r="H3875" s="130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73"/>
      <c r="J3875" s="74"/>
      <c r="K3875" s="78"/>
    </row>
    <row r="3876" spans="1:11" s="131" customFormat="1" ht="41.25" customHeight="1" thickBot="1">
      <c r="A3876" s="68"/>
      <c r="B3876" s="77"/>
      <c r="C3876" s="76"/>
      <c r="D3876" s="69" t="e">
        <f>VLOOKUP($C3875:$C$4969,$C$27:$D$4969,2,0)</f>
        <v>#N/A</v>
      </c>
      <c r="E3876" s="79"/>
      <c r="F3876" s="70" t="e">
        <f>VLOOKUP($E3876:$E$4969,'PLANO DE APLICAÇÃO'!$A$4:$B$1013,2,0)</f>
        <v>#N/A</v>
      </c>
      <c r="G3876" s="71"/>
      <c r="H3876" s="130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73"/>
      <c r="J3876" s="74"/>
      <c r="K3876" s="78"/>
    </row>
    <row r="3877" spans="1:11" s="131" customFormat="1" ht="41.25" customHeight="1" thickBot="1">
      <c r="A3877" s="68"/>
      <c r="B3877" s="77"/>
      <c r="C3877" s="76"/>
      <c r="D3877" s="69" t="e">
        <f>VLOOKUP($C3876:$C$4969,$C$27:$D$4969,2,0)</f>
        <v>#N/A</v>
      </c>
      <c r="E3877" s="79"/>
      <c r="F3877" s="70" t="e">
        <f>VLOOKUP($E3877:$E$4969,'PLANO DE APLICAÇÃO'!$A$4:$B$1013,2,0)</f>
        <v>#N/A</v>
      </c>
      <c r="G3877" s="71"/>
      <c r="H3877" s="130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73"/>
      <c r="J3877" s="74"/>
      <c r="K3877" s="78"/>
    </row>
    <row r="3878" spans="1:11" s="131" customFormat="1" ht="41.25" customHeight="1" thickBot="1">
      <c r="A3878" s="68"/>
      <c r="B3878" s="77"/>
      <c r="C3878" s="76"/>
      <c r="D3878" s="69" t="e">
        <f>VLOOKUP($C3877:$C$4969,$C$27:$D$4969,2,0)</f>
        <v>#N/A</v>
      </c>
      <c r="E3878" s="79"/>
      <c r="F3878" s="70" t="e">
        <f>VLOOKUP($E3878:$E$4969,'PLANO DE APLICAÇÃO'!$A$4:$B$1013,2,0)</f>
        <v>#N/A</v>
      </c>
      <c r="G3878" s="71"/>
      <c r="H3878" s="130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73"/>
      <c r="J3878" s="74"/>
      <c r="K3878" s="78"/>
    </row>
    <row r="3879" spans="1:11" s="131" customFormat="1" ht="41.25" customHeight="1" thickBot="1">
      <c r="A3879" s="68"/>
      <c r="B3879" s="77"/>
      <c r="C3879" s="76"/>
      <c r="D3879" s="69" t="e">
        <f>VLOOKUP($C3878:$C$4969,$C$27:$D$4969,2,0)</f>
        <v>#N/A</v>
      </c>
      <c r="E3879" s="79"/>
      <c r="F3879" s="70" t="e">
        <f>VLOOKUP($E3879:$E$4969,'PLANO DE APLICAÇÃO'!$A$4:$B$1013,2,0)</f>
        <v>#N/A</v>
      </c>
      <c r="G3879" s="71"/>
      <c r="H3879" s="130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73"/>
      <c r="J3879" s="74"/>
      <c r="K3879" s="78"/>
    </row>
    <row r="3880" spans="1:11" s="131" customFormat="1" ht="41.25" customHeight="1" thickBot="1">
      <c r="A3880" s="68"/>
      <c r="B3880" s="77"/>
      <c r="C3880" s="76"/>
      <c r="D3880" s="69" t="e">
        <f>VLOOKUP($C3879:$C$4969,$C$27:$D$4969,2,0)</f>
        <v>#N/A</v>
      </c>
      <c r="E3880" s="79"/>
      <c r="F3880" s="70" t="e">
        <f>VLOOKUP($E3880:$E$4969,'PLANO DE APLICAÇÃO'!$A$4:$B$1013,2,0)</f>
        <v>#N/A</v>
      </c>
      <c r="G3880" s="71"/>
      <c r="H3880" s="130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73"/>
      <c r="J3880" s="74"/>
      <c r="K3880" s="78"/>
    </row>
    <row r="3881" spans="1:11" s="131" customFormat="1" ht="41.25" customHeight="1" thickBot="1">
      <c r="A3881" s="68"/>
      <c r="B3881" s="77"/>
      <c r="C3881" s="76"/>
      <c r="D3881" s="69" t="e">
        <f>VLOOKUP($C3880:$C$4969,$C$27:$D$4969,2,0)</f>
        <v>#N/A</v>
      </c>
      <c r="E3881" s="79"/>
      <c r="F3881" s="70" t="e">
        <f>VLOOKUP($E3881:$E$4969,'PLANO DE APLICAÇÃO'!$A$4:$B$1013,2,0)</f>
        <v>#N/A</v>
      </c>
      <c r="G3881" s="71"/>
      <c r="H3881" s="130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73"/>
      <c r="J3881" s="74"/>
      <c r="K3881" s="78"/>
    </row>
    <row r="3882" spans="1:11" s="131" customFormat="1" ht="41.25" customHeight="1" thickBot="1">
      <c r="A3882" s="68"/>
      <c r="B3882" s="77"/>
      <c r="C3882" s="76"/>
      <c r="D3882" s="69" t="e">
        <f>VLOOKUP($C3881:$C$4969,$C$27:$D$4969,2,0)</f>
        <v>#N/A</v>
      </c>
      <c r="E3882" s="79"/>
      <c r="F3882" s="70" t="e">
        <f>VLOOKUP($E3882:$E$4969,'PLANO DE APLICAÇÃO'!$A$4:$B$1013,2,0)</f>
        <v>#N/A</v>
      </c>
      <c r="G3882" s="71"/>
      <c r="H3882" s="130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73"/>
      <c r="J3882" s="74"/>
      <c r="K3882" s="78"/>
    </row>
    <row r="3883" spans="1:11" s="131" customFormat="1" ht="41.25" customHeight="1" thickBot="1">
      <c r="A3883" s="68"/>
      <c r="B3883" s="77"/>
      <c r="C3883" s="76"/>
      <c r="D3883" s="69" t="e">
        <f>VLOOKUP($C3882:$C$4969,$C$27:$D$4969,2,0)</f>
        <v>#N/A</v>
      </c>
      <c r="E3883" s="79"/>
      <c r="F3883" s="70" t="e">
        <f>VLOOKUP($E3883:$E$4969,'PLANO DE APLICAÇÃO'!$A$4:$B$1013,2,0)</f>
        <v>#N/A</v>
      </c>
      <c r="G3883" s="71"/>
      <c r="H3883" s="130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73"/>
      <c r="J3883" s="74"/>
      <c r="K3883" s="78"/>
    </row>
    <row r="3884" spans="1:11" s="131" customFormat="1" ht="41.25" customHeight="1" thickBot="1">
      <c r="A3884" s="68"/>
      <c r="B3884" s="77"/>
      <c r="C3884" s="76"/>
      <c r="D3884" s="69" t="e">
        <f>VLOOKUP($C3883:$C$4969,$C$27:$D$4969,2,0)</f>
        <v>#N/A</v>
      </c>
      <c r="E3884" s="79"/>
      <c r="F3884" s="70" t="e">
        <f>VLOOKUP($E3884:$E$4969,'PLANO DE APLICAÇÃO'!$A$4:$B$1013,2,0)</f>
        <v>#N/A</v>
      </c>
      <c r="G3884" s="71"/>
      <c r="H3884" s="130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73"/>
      <c r="J3884" s="74"/>
      <c r="K3884" s="78"/>
    </row>
    <row r="3885" spans="1:11" s="131" customFormat="1" ht="41.25" customHeight="1" thickBot="1">
      <c r="A3885" s="68"/>
      <c r="B3885" s="77"/>
      <c r="C3885" s="76"/>
      <c r="D3885" s="69" t="e">
        <f>VLOOKUP($C3884:$C$4969,$C$27:$D$4969,2,0)</f>
        <v>#N/A</v>
      </c>
      <c r="E3885" s="79"/>
      <c r="F3885" s="70" t="e">
        <f>VLOOKUP($E3885:$E$4969,'PLANO DE APLICAÇÃO'!$A$4:$B$1013,2,0)</f>
        <v>#N/A</v>
      </c>
      <c r="G3885" s="71"/>
      <c r="H3885" s="130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73"/>
      <c r="J3885" s="74"/>
      <c r="K3885" s="78"/>
    </row>
    <row r="3886" spans="1:11" s="131" customFormat="1" ht="41.25" customHeight="1" thickBot="1">
      <c r="A3886" s="68"/>
      <c r="B3886" s="77"/>
      <c r="C3886" s="76"/>
      <c r="D3886" s="69" t="e">
        <f>VLOOKUP($C3885:$C$4969,$C$27:$D$4969,2,0)</f>
        <v>#N/A</v>
      </c>
      <c r="E3886" s="79"/>
      <c r="F3886" s="70" t="e">
        <f>VLOOKUP($E3886:$E$4969,'PLANO DE APLICAÇÃO'!$A$4:$B$1013,2,0)</f>
        <v>#N/A</v>
      </c>
      <c r="G3886" s="71"/>
      <c r="H3886" s="130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73"/>
      <c r="J3886" s="74"/>
      <c r="K3886" s="78"/>
    </row>
    <row r="3887" spans="1:11" s="131" customFormat="1" ht="41.25" customHeight="1" thickBot="1">
      <c r="A3887" s="68"/>
      <c r="B3887" s="77"/>
      <c r="C3887" s="76"/>
      <c r="D3887" s="69" t="e">
        <f>VLOOKUP($C3886:$C$4969,$C$27:$D$4969,2,0)</f>
        <v>#N/A</v>
      </c>
      <c r="E3887" s="79"/>
      <c r="F3887" s="70" t="e">
        <f>VLOOKUP($E3887:$E$4969,'PLANO DE APLICAÇÃO'!$A$4:$B$1013,2,0)</f>
        <v>#N/A</v>
      </c>
      <c r="G3887" s="71"/>
      <c r="H3887" s="130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73"/>
      <c r="J3887" s="74"/>
      <c r="K3887" s="78"/>
    </row>
    <row r="3888" spans="1:11" s="131" customFormat="1" ht="41.25" customHeight="1" thickBot="1">
      <c r="A3888" s="68"/>
      <c r="B3888" s="77"/>
      <c r="C3888" s="76"/>
      <c r="D3888" s="69" t="e">
        <f>VLOOKUP($C3887:$C$4969,$C$27:$D$4969,2,0)</f>
        <v>#N/A</v>
      </c>
      <c r="E3888" s="79"/>
      <c r="F3888" s="70" t="e">
        <f>VLOOKUP($E3888:$E$4969,'PLANO DE APLICAÇÃO'!$A$4:$B$1013,2,0)</f>
        <v>#N/A</v>
      </c>
      <c r="G3888" s="71"/>
      <c r="H3888" s="130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73"/>
      <c r="J3888" s="74"/>
      <c r="K3888" s="78"/>
    </row>
    <row r="3889" spans="1:11" s="131" customFormat="1" ht="41.25" customHeight="1" thickBot="1">
      <c r="A3889" s="68"/>
      <c r="B3889" s="77"/>
      <c r="C3889" s="76"/>
      <c r="D3889" s="69" t="e">
        <f>VLOOKUP($C3888:$C$4969,$C$27:$D$4969,2,0)</f>
        <v>#N/A</v>
      </c>
      <c r="E3889" s="79"/>
      <c r="F3889" s="70" t="e">
        <f>VLOOKUP($E3889:$E$4969,'PLANO DE APLICAÇÃO'!$A$4:$B$1013,2,0)</f>
        <v>#N/A</v>
      </c>
      <c r="G3889" s="71"/>
      <c r="H3889" s="130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73"/>
      <c r="J3889" s="74"/>
      <c r="K3889" s="78"/>
    </row>
    <row r="3890" spans="1:11" s="131" customFormat="1" ht="41.25" customHeight="1" thickBot="1">
      <c r="A3890" s="68"/>
      <c r="B3890" s="77"/>
      <c r="C3890" s="76"/>
      <c r="D3890" s="69" t="e">
        <f>VLOOKUP($C3889:$C$4969,$C$27:$D$4969,2,0)</f>
        <v>#N/A</v>
      </c>
      <c r="E3890" s="79"/>
      <c r="F3890" s="70" t="e">
        <f>VLOOKUP($E3890:$E$4969,'PLANO DE APLICAÇÃO'!$A$4:$B$1013,2,0)</f>
        <v>#N/A</v>
      </c>
      <c r="G3890" s="71"/>
      <c r="H3890" s="130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73"/>
      <c r="J3890" s="74"/>
      <c r="K3890" s="78"/>
    </row>
    <row r="3891" spans="1:11" s="131" customFormat="1" ht="41.25" customHeight="1" thickBot="1">
      <c r="A3891" s="68"/>
      <c r="B3891" s="77"/>
      <c r="C3891" s="76"/>
      <c r="D3891" s="69" t="e">
        <f>VLOOKUP($C3890:$C$4969,$C$27:$D$4969,2,0)</f>
        <v>#N/A</v>
      </c>
      <c r="E3891" s="79"/>
      <c r="F3891" s="70" t="e">
        <f>VLOOKUP($E3891:$E$4969,'PLANO DE APLICAÇÃO'!$A$4:$B$1013,2,0)</f>
        <v>#N/A</v>
      </c>
      <c r="G3891" s="71"/>
      <c r="H3891" s="130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73"/>
      <c r="J3891" s="74"/>
      <c r="K3891" s="78"/>
    </row>
    <row r="3892" spans="1:11" s="131" customFormat="1" ht="41.25" customHeight="1" thickBot="1">
      <c r="A3892" s="68"/>
      <c r="B3892" s="77"/>
      <c r="C3892" s="76"/>
      <c r="D3892" s="69" t="e">
        <f>VLOOKUP($C3891:$C$4969,$C$27:$D$4969,2,0)</f>
        <v>#N/A</v>
      </c>
      <c r="E3892" s="79"/>
      <c r="F3892" s="70" t="e">
        <f>VLOOKUP($E3892:$E$4969,'PLANO DE APLICAÇÃO'!$A$4:$B$1013,2,0)</f>
        <v>#N/A</v>
      </c>
      <c r="G3892" s="71"/>
      <c r="H3892" s="130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73"/>
      <c r="J3892" s="74"/>
      <c r="K3892" s="78"/>
    </row>
    <row r="3893" spans="1:11" s="131" customFormat="1" ht="41.25" customHeight="1" thickBot="1">
      <c r="A3893" s="68"/>
      <c r="B3893" s="77"/>
      <c r="C3893" s="76"/>
      <c r="D3893" s="69" t="e">
        <f>VLOOKUP($C3892:$C$4969,$C$27:$D$4969,2,0)</f>
        <v>#N/A</v>
      </c>
      <c r="E3893" s="79"/>
      <c r="F3893" s="70" t="e">
        <f>VLOOKUP($E3893:$E$4969,'PLANO DE APLICAÇÃO'!$A$4:$B$1013,2,0)</f>
        <v>#N/A</v>
      </c>
      <c r="G3893" s="71"/>
      <c r="H3893" s="130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73"/>
      <c r="J3893" s="74"/>
      <c r="K3893" s="78"/>
    </row>
    <row r="3894" spans="1:11" s="131" customFormat="1" ht="41.25" customHeight="1" thickBot="1">
      <c r="A3894" s="68"/>
      <c r="B3894" s="77"/>
      <c r="C3894" s="76"/>
      <c r="D3894" s="69" t="e">
        <f>VLOOKUP($C3893:$C$4969,$C$27:$D$4969,2,0)</f>
        <v>#N/A</v>
      </c>
      <c r="E3894" s="79"/>
      <c r="F3894" s="70" t="e">
        <f>VLOOKUP($E3894:$E$4969,'PLANO DE APLICAÇÃO'!$A$4:$B$1013,2,0)</f>
        <v>#N/A</v>
      </c>
      <c r="G3894" s="71"/>
      <c r="H3894" s="130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73"/>
      <c r="J3894" s="74"/>
      <c r="K3894" s="78"/>
    </row>
    <row r="3895" spans="1:11" s="131" customFormat="1" ht="41.25" customHeight="1" thickBot="1">
      <c r="A3895" s="68"/>
      <c r="B3895" s="77"/>
      <c r="C3895" s="76"/>
      <c r="D3895" s="69" t="e">
        <f>VLOOKUP($C3894:$C$4969,$C$27:$D$4969,2,0)</f>
        <v>#N/A</v>
      </c>
      <c r="E3895" s="79"/>
      <c r="F3895" s="70" t="e">
        <f>VLOOKUP($E3895:$E$4969,'PLANO DE APLICAÇÃO'!$A$4:$B$1013,2,0)</f>
        <v>#N/A</v>
      </c>
      <c r="G3895" s="71"/>
      <c r="H3895" s="130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73"/>
      <c r="J3895" s="74"/>
      <c r="K3895" s="78"/>
    </row>
    <row r="3896" spans="1:11" s="131" customFormat="1" ht="41.25" customHeight="1" thickBot="1">
      <c r="A3896" s="68"/>
      <c r="B3896" s="77"/>
      <c r="C3896" s="76"/>
      <c r="D3896" s="69" t="e">
        <f>VLOOKUP($C3895:$C$4969,$C$27:$D$4969,2,0)</f>
        <v>#N/A</v>
      </c>
      <c r="E3896" s="79"/>
      <c r="F3896" s="70" t="e">
        <f>VLOOKUP($E3896:$E$4969,'PLANO DE APLICAÇÃO'!$A$4:$B$1013,2,0)</f>
        <v>#N/A</v>
      </c>
      <c r="G3896" s="71"/>
      <c r="H3896" s="130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73"/>
      <c r="J3896" s="74"/>
      <c r="K3896" s="78"/>
    </row>
    <row r="3897" spans="1:11" s="131" customFormat="1" ht="41.25" customHeight="1" thickBot="1">
      <c r="A3897" s="68"/>
      <c r="B3897" s="77"/>
      <c r="C3897" s="76"/>
      <c r="D3897" s="69" t="e">
        <f>VLOOKUP($C3896:$C$4969,$C$27:$D$4969,2,0)</f>
        <v>#N/A</v>
      </c>
      <c r="E3897" s="79"/>
      <c r="F3897" s="70" t="e">
        <f>VLOOKUP($E3897:$E$4969,'PLANO DE APLICAÇÃO'!$A$4:$B$1013,2,0)</f>
        <v>#N/A</v>
      </c>
      <c r="G3897" s="71"/>
      <c r="H3897" s="130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73"/>
      <c r="J3897" s="74"/>
      <c r="K3897" s="78"/>
    </row>
    <row r="3898" spans="1:11" s="131" customFormat="1" ht="41.25" customHeight="1" thickBot="1">
      <c r="A3898" s="68"/>
      <c r="B3898" s="77"/>
      <c r="C3898" s="76"/>
      <c r="D3898" s="69" t="e">
        <f>VLOOKUP($C3897:$C$4969,$C$27:$D$4969,2,0)</f>
        <v>#N/A</v>
      </c>
      <c r="E3898" s="79"/>
      <c r="F3898" s="70" t="e">
        <f>VLOOKUP($E3898:$E$4969,'PLANO DE APLICAÇÃO'!$A$4:$B$1013,2,0)</f>
        <v>#N/A</v>
      </c>
      <c r="G3898" s="71"/>
      <c r="H3898" s="130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73"/>
      <c r="J3898" s="74"/>
      <c r="K3898" s="78"/>
    </row>
    <row r="3899" spans="1:11" s="131" customFormat="1" ht="41.25" customHeight="1" thickBot="1">
      <c r="A3899" s="68"/>
      <c r="B3899" s="77"/>
      <c r="C3899" s="76"/>
      <c r="D3899" s="69" t="e">
        <f>VLOOKUP($C3898:$C$4969,$C$27:$D$4969,2,0)</f>
        <v>#N/A</v>
      </c>
      <c r="E3899" s="79"/>
      <c r="F3899" s="70" t="e">
        <f>VLOOKUP($E3899:$E$4969,'PLANO DE APLICAÇÃO'!$A$4:$B$1013,2,0)</f>
        <v>#N/A</v>
      </c>
      <c r="G3899" s="71"/>
      <c r="H3899" s="130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73"/>
      <c r="J3899" s="74"/>
      <c r="K3899" s="78"/>
    </row>
    <row r="3900" spans="1:11" s="131" customFormat="1" ht="41.25" customHeight="1" thickBot="1">
      <c r="A3900" s="68"/>
      <c r="B3900" s="77"/>
      <c r="C3900" s="76"/>
      <c r="D3900" s="69" t="e">
        <f>VLOOKUP($C3899:$C$4969,$C$27:$D$4969,2,0)</f>
        <v>#N/A</v>
      </c>
      <c r="E3900" s="79"/>
      <c r="F3900" s="70" t="e">
        <f>VLOOKUP($E3900:$E$4969,'PLANO DE APLICAÇÃO'!$A$4:$B$1013,2,0)</f>
        <v>#N/A</v>
      </c>
      <c r="G3900" s="71"/>
      <c r="H3900" s="130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73"/>
      <c r="J3900" s="74"/>
      <c r="K3900" s="78"/>
    </row>
    <row r="3901" spans="1:11" s="131" customFormat="1" ht="41.25" customHeight="1" thickBot="1">
      <c r="A3901" s="68"/>
      <c r="B3901" s="77"/>
      <c r="C3901" s="76"/>
      <c r="D3901" s="69" t="e">
        <f>VLOOKUP($C3900:$C$4969,$C$27:$D$4969,2,0)</f>
        <v>#N/A</v>
      </c>
      <c r="E3901" s="79"/>
      <c r="F3901" s="70" t="e">
        <f>VLOOKUP($E3901:$E$4969,'PLANO DE APLICAÇÃO'!$A$4:$B$1013,2,0)</f>
        <v>#N/A</v>
      </c>
      <c r="G3901" s="71"/>
      <c r="H3901" s="130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73"/>
      <c r="J3901" s="74"/>
      <c r="K3901" s="78"/>
    </row>
    <row r="3902" spans="1:11" s="131" customFormat="1" ht="41.25" customHeight="1" thickBot="1">
      <c r="A3902" s="68"/>
      <c r="B3902" s="77"/>
      <c r="C3902" s="76"/>
      <c r="D3902" s="69" t="e">
        <f>VLOOKUP($C3901:$C$4969,$C$27:$D$4969,2,0)</f>
        <v>#N/A</v>
      </c>
      <c r="E3902" s="79"/>
      <c r="F3902" s="70" t="e">
        <f>VLOOKUP($E3902:$E$4969,'PLANO DE APLICAÇÃO'!$A$4:$B$1013,2,0)</f>
        <v>#N/A</v>
      </c>
      <c r="G3902" s="71"/>
      <c r="H3902" s="130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73"/>
      <c r="J3902" s="74"/>
      <c r="K3902" s="78"/>
    </row>
    <row r="3903" spans="1:11" s="131" customFormat="1" ht="41.25" customHeight="1" thickBot="1">
      <c r="A3903" s="68"/>
      <c r="B3903" s="77"/>
      <c r="C3903" s="76"/>
      <c r="D3903" s="69" t="e">
        <f>VLOOKUP($C3902:$C$4969,$C$27:$D$4969,2,0)</f>
        <v>#N/A</v>
      </c>
      <c r="E3903" s="79"/>
      <c r="F3903" s="70" t="e">
        <f>VLOOKUP($E3903:$E$4969,'PLANO DE APLICAÇÃO'!$A$4:$B$1013,2,0)</f>
        <v>#N/A</v>
      </c>
      <c r="G3903" s="71"/>
      <c r="H3903" s="130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73"/>
      <c r="J3903" s="74"/>
      <c r="K3903" s="78"/>
    </row>
    <row r="3904" spans="1:11" s="131" customFormat="1" ht="41.25" customHeight="1" thickBot="1">
      <c r="A3904" s="68"/>
      <c r="B3904" s="77"/>
      <c r="C3904" s="76"/>
      <c r="D3904" s="69" t="e">
        <f>VLOOKUP($C3903:$C$4969,$C$27:$D$4969,2,0)</f>
        <v>#N/A</v>
      </c>
      <c r="E3904" s="79"/>
      <c r="F3904" s="70" t="e">
        <f>VLOOKUP($E3904:$E$4969,'PLANO DE APLICAÇÃO'!$A$4:$B$1013,2,0)</f>
        <v>#N/A</v>
      </c>
      <c r="G3904" s="71"/>
      <c r="H3904" s="130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73"/>
      <c r="J3904" s="74"/>
      <c r="K3904" s="78"/>
    </row>
    <row r="3905" spans="1:11" s="131" customFormat="1" ht="41.25" customHeight="1" thickBot="1">
      <c r="A3905" s="68"/>
      <c r="B3905" s="77"/>
      <c r="C3905" s="76"/>
      <c r="D3905" s="69" t="e">
        <f>VLOOKUP($C3904:$C$4969,$C$27:$D$4969,2,0)</f>
        <v>#N/A</v>
      </c>
      <c r="E3905" s="79"/>
      <c r="F3905" s="70" t="e">
        <f>VLOOKUP($E3905:$E$4969,'PLANO DE APLICAÇÃO'!$A$4:$B$1013,2,0)</f>
        <v>#N/A</v>
      </c>
      <c r="G3905" s="71"/>
      <c r="H3905" s="130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73"/>
      <c r="J3905" s="74"/>
      <c r="K3905" s="78"/>
    </row>
    <row r="3906" spans="1:11" s="131" customFormat="1" ht="41.25" customHeight="1" thickBot="1">
      <c r="A3906" s="68"/>
      <c r="B3906" s="77"/>
      <c r="C3906" s="76"/>
      <c r="D3906" s="69" t="e">
        <f>VLOOKUP($C3905:$C$4969,$C$27:$D$4969,2,0)</f>
        <v>#N/A</v>
      </c>
      <c r="E3906" s="79"/>
      <c r="F3906" s="70" t="e">
        <f>VLOOKUP($E3906:$E$4969,'PLANO DE APLICAÇÃO'!$A$4:$B$1013,2,0)</f>
        <v>#N/A</v>
      </c>
      <c r="G3906" s="71"/>
      <c r="H3906" s="130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73"/>
      <c r="J3906" s="74"/>
      <c r="K3906" s="78"/>
    </row>
    <row r="3907" spans="1:11" s="131" customFormat="1" ht="41.25" customHeight="1" thickBot="1">
      <c r="A3907" s="68"/>
      <c r="B3907" s="77"/>
      <c r="C3907" s="76"/>
      <c r="D3907" s="69" t="e">
        <f>VLOOKUP($C3906:$C$4969,$C$27:$D$4969,2,0)</f>
        <v>#N/A</v>
      </c>
      <c r="E3907" s="79"/>
      <c r="F3907" s="70" t="e">
        <f>VLOOKUP($E3907:$E$4969,'PLANO DE APLICAÇÃO'!$A$4:$B$1013,2,0)</f>
        <v>#N/A</v>
      </c>
      <c r="G3907" s="71"/>
      <c r="H3907" s="130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73"/>
      <c r="J3907" s="74"/>
      <c r="K3907" s="78"/>
    </row>
    <row r="3908" spans="1:11" s="131" customFormat="1" ht="41.25" customHeight="1" thickBot="1">
      <c r="A3908" s="68"/>
      <c r="B3908" s="77"/>
      <c r="C3908" s="76"/>
      <c r="D3908" s="69" t="e">
        <f>VLOOKUP($C3907:$C$4969,$C$27:$D$4969,2,0)</f>
        <v>#N/A</v>
      </c>
      <c r="E3908" s="79"/>
      <c r="F3908" s="70" t="e">
        <f>VLOOKUP($E3908:$E$4969,'PLANO DE APLICAÇÃO'!$A$4:$B$1013,2,0)</f>
        <v>#N/A</v>
      </c>
      <c r="G3908" s="71"/>
      <c r="H3908" s="130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73"/>
      <c r="J3908" s="74"/>
      <c r="K3908" s="78"/>
    </row>
    <row r="3909" spans="1:11" s="131" customFormat="1" ht="41.25" customHeight="1" thickBot="1">
      <c r="A3909" s="68"/>
      <c r="B3909" s="77"/>
      <c r="C3909" s="76"/>
      <c r="D3909" s="69" t="e">
        <f>VLOOKUP($C3908:$C$4969,$C$27:$D$4969,2,0)</f>
        <v>#N/A</v>
      </c>
      <c r="E3909" s="79"/>
      <c r="F3909" s="70" t="e">
        <f>VLOOKUP($E3909:$E$4969,'PLANO DE APLICAÇÃO'!$A$4:$B$1013,2,0)</f>
        <v>#N/A</v>
      </c>
      <c r="G3909" s="71"/>
      <c r="H3909" s="130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73"/>
      <c r="J3909" s="74"/>
      <c r="K3909" s="78"/>
    </row>
    <row r="3910" spans="1:11" s="131" customFormat="1" ht="41.25" customHeight="1" thickBot="1">
      <c r="A3910" s="68"/>
      <c r="B3910" s="77"/>
      <c r="C3910" s="76"/>
      <c r="D3910" s="69" t="e">
        <f>VLOOKUP($C3909:$C$4969,$C$27:$D$4969,2,0)</f>
        <v>#N/A</v>
      </c>
      <c r="E3910" s="79"/>
      <c r="F3910" s="70" t="e">
        <f>VLOOKUP($E3910:$E$4969,'PLANO DE APLICAÇÃO'!$A$4:$B$1013,2,0)</f>
        <v>#N/A</v>
      </c>
      <c r="G3910" s="71"/>
      <c r="H3910" s="130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73"/>
      <c r="J3910" s="74"/>
      <c r="K3910" s="78"/>
    </row>
    <row r="3911" spans="1:11" s="131" customFormat="1" ht="41.25" customHeight="1" thickBot="1">
      <c r="A3911" s="68"/>
      <c r="B3911" s="77"/>
      <c r="C3911" s="76"/>
      <c r="D3911" s="69" t="e">
        <f>VLOOKUP($C3910:$C$4969,$C$27:$D$4969,2,0)</f>
        <v>#N/A</v>
      </c>
      <c r="E3911" s="79"/>
      <c r="F3911" s="70" t="e">
        <f>VLOOKUP($E3911:$E$4969,'PLANO DE APLICAÇÃO'!$A$4:$B$1013,2,0)</f>
        <v>#N/A</v>
      </c>
      <c r="G3911" s="71"/>
      <c r="H3911" s="130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73"/>
      <c r="J3911" s="74"/>
      <c r="K3911" s="78"/>
    </row>
    <row r="3912" spans="1:11" s="131" customFormat="1" ht="41.25" customHeight="1" thickBot="1">
      <c r="A3912" s="68"/>
      <c r="B3912" s="77"/>
      <c r="C3912" s="76"/>
      <c r="D3912" s="69" t="e">
        <f>VLOOKUP($C3911:$C$4969,$C$27:$D$4969,2,0)</f>
        <v>#N/A</v>
      </c>
      <c r="E3912" s="79"/>
      <c r="F3912" s="70" t="e">
        <f>VLOOKUP($E3912:$E$4969,'PLANO DE APLICAÇÃO'!$A$4:$B$1013,2,0)</f>
        <v>#N/A</v>
      </c>
      <c r="G3912" s="71"/>
      <c r="H3912" s="130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73"/>
      <c r="J3912" s="74"/>
      <c r="K3912" s="78"/>
    </row>
    <row r="3913" spans="1:11" s="131" customFormat="1" ht="41.25" customHeight="1" thickBot="1">
      <c r="A3913" s="68"/>
      <c r="B3913" s="77"/>
      <c r="C3913" s="76"/>
      <c r="D3913" s="69" t="e">
        <f>VLOOKUP($C3912:$C$4969,$C$27:$D$4969,2,0)</f>
        <v>#N/A</v>
      </c>
      <c r="E3913" s="79"/>
      <c r="F3913" s="70" t="e">
        <f>VLOOKUP($E3913:$E$4969,'PLANO DE APLICAÇÃO'!$A$4:$B$1013,2,0)</f>
        <v>#N/A</v>
      </c>
      <c r="G3913" s="71"/>
      <c r="H3913" s="130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73"/>
      <c r="J3913" s="74"/>
      <c r="K3913" s="78"/>
    </row>
    <row r="3914" spans="1:11" s="131" customFormat="1" ht="41.25" customHeight="1" thickBot="1">
      <c r="A3914" s="68"/>
      <c r="B3914" s="77"/>
      <c r="C3914" s="76"/>
      <c r="D3914" s="69" t="e">
        <f>VLOOKUP($C3913:$C$4969,$C$27:$D$4969,2,0)</f>
        <v>#N/A</v>
      </c>
      <c r="E3914" s="79"/>
      <c r="F3914" s="70" t="e">
        <f>VLOOKUP($E3914:$E$4969,'PLANO DE APLICAÇÃO'!$A$4:$B$1013,2,0)</f>
        <v>#N/A</v>
      </c>
      <c r="G3914" s="71"/>
      <c r="H3914" s="130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73"/>
      <c r="J3914" s="74"/>
      <c r="K3914" s="78"/>
    </row>
    <row r="3915" spans="1:11" s="131" customFormat="1" ht="41.25" customHeight="1" thickBot="1">
      <c r="A3915" s="68"/>
      <c r="B3915" s="77"/>
      <c r="C3915" s="76"/>
      <c r="D3915" s="69" t="e">
        <f>VLOOKUP($C3914:$C$4969,$C$27:$D$4969,2,0)</f>
        <v>#N/A</v>
      </c>
      <c r="E3915" s="79"/>
      <c r="F3915" s="70" t="e">
        <f>VLOOKUP($E3915:$E$4969,'PLANO DE APLICAÇÃO'!$A$4:$B$1013,2,0)</f>
        <v>#N/A</v>
      </c>
      <c r="G3915" s="71"/>
      <c r="H3915" s="130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73"/>
      <c r="J3915" s="74"/>
      <c r="K3915" s="78"/>
    </row>
    <row r="3916" spans="1:11" s="131" customFormat="1" ht="41.25" customHeight="1" thickBot="1">
      <c r="A3916" s="68"/>
      <c r="B3916" s="77"/>
      <c r="C3916" s="76"/>
      <c r="D3916" s="69" t="e">
        <f>VLOOKUP($C3915:$C$4969,$C$27:$D$4969,2,0)</f>
        <v>#N/A</v>
      </c>
      <c r="E3916" s="79"/>
      <c r="F3916" s="70" t="e">
        <f>VLOOKUP($E3916:$E$4969,'PLANO DE APLICAÇÃO'!$A$4:$B$1013,2,0)</f>
        <v>#N/A</v>
      </c>
      <c r="G3916" s="71"/>
      <c r="H3916" s="130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73"/>
      <c r="J3916" s="74"/>
      <c r="K3916" s="78"/>
    </row>
    <row r="3917" spans="1:11" s="131" customFormat="1" ht="41.25" customHeight="1" thickBot="1">
      <c r="A3917" s="68"/>
      <c r="B3917" s="77"/>
      <c r="C3917" s="76"/>
      <c r="D3917" s="69" t="e">
        <f>VLOOKUP($C3916:$C$4969,$C$27:$D$4969,2,0)</f>
        <v>#N/A</v>
      </c>
      <c r="E3917" s="79"/>
      <c r="F3917" s="70" t="e">
        <f>VLOOKUP($E3917:$E$4969,'PLANO DE APLICAÇÃO'!$A$4:$B$1013,2,0)</f>
        <v>#N/A</v>
      </c>
      <c r="G3917" s="71"/>
      <c r="H3917" s="130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73"/>
      <c r="J3917" s="74"/>
      <c r="K3917" s="78"/>
    </row>
    <row r="3918" spans="1:11" s="131" customFormat="1" ht="41.25" customHeight="1" thickBot="1">
      <c r="A3918" s="68"/>
      <c r="B3918" s="77"/>
      <c r="C3918" s="76"/>
      <c r="D3918" s="69" t="e">
        <f>VLOOKUP($C3917:$C$4969,$C$27:$D$4969,2,0)</f>
        <v>#N/A</v>
      </c>
      <c r="E3918" s="79"/>
      <c r="F3918" s="70" t="e">
        <f>VLOOKUP($E3918:$E$4969,'PLANO DE APLICAÇÃO'!$A$4:$B$1013,2,0)</f>
        <v>#N/A</v>
      </c>
      <c r="G3918" s="71"/>
      <c r="H3918" s="130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73"/>
      <c r="J3918" s="74"/>
      <c r="K3918" s="78"/>
    </row>
    <row r="3919" spans="1:11" s="131" customFormat="1" ht="41.25" customHeight="1" thickBot="1">
      <c r="A3919" s="68"/>
      <c r="B3919" s="77"/>
      <c r="C3919" s="76"/>
      <c r="D3919" s="69" t="e">
        <f>VLOOKUP($C3918:$C$4969,$C$27:$D$4969,2,0)</f>
        <v>#N/A</v>
      </c>
      <c r="E3919" s="79"/>
      <c r="F3919" s="70" t="e">
        <f>VLOOKUP($E3919:$E$4969,'PLANO DE APLICAÇÃO'!$A$4:$B$1013,2,0)</f>
        <v>#N/A</v>
      </c>
      <c r="G3919" s="71"/>
      <c r="H3919" s="130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73"/>
      <c r="J3919" s="74"/>
      <c r="K3919" s="78"/>
    </row>
    <row r="3920" spans="1:11" s="131" customFormat="1" ht="41.25" customHeight="1" thickBot="1">
      <c r="A3920" s="68"/>
      <c r="B3920" s="77"/>
      <c r="C3920" s="76"/>
      <c r="D3920" s="69" t="e">
        <f>VLOOKUP($C3919:$C$4969,$C$27:$D$4969,2,0)</f>
        <v>#N/A</v>
      </c>
      <c r="E3920" s="79"/>
      <c r="F3920" s="70" t="e">
        <f>VLOOKUP($E3920:$E$4969,'PLANO DE APLICAÇÃO'!$A$4:$B$1013,2,0)</f>
        <v>#N/A</v>
      </c>
      <c r="G3920" s="71"/>
      <c r="H3920" s="130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73"/>
      <c r="J3920" s="74"/>
      <c r="K3920" s="78"/>
    </row>
    <row r="3921" spans="1:11" s="131" customFormat="1" ht="41.25" customHeight="1" thickBot="1">
      <c r="A3921" s="68"/>
      <c r="B3921" s="77"/>
      <c r="C3921" s="76"/>
      <c r="D3921" s="69" t="e">
        <f>VLOOKUP($C3920:$C$4969,$C$27:$D$4969,2,0)</f>
        <v>#N/A</v>
      </c>
      <c r="E3921" s="79"/>
      <c r="F3921" s="70" t="e">
        <f>VLOOKUP($E3921:$E$4969,'PLANO DE APLICAÇÃO'!$A$4:$B$1013,2,0)</f>
        <v>#N/A</v>
      </c>
      <c r="G3921" s="71"/>
      <c r="H3921" s="130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73"/>
      <c r="J3921" s="74"/>
      <c r="K3921" s="78"/>
    </row>
    <row r="3922" spans="1:11" s="131" customFormat="1" ht="41.25" customHeight="1" thickBot="1">
      <c r="A3922" s="68"/>
      <c r="B3922" s="77"/>
      <c r="C3922" s="76"/>
      <c r="D3922" s="69" t="e">
        <f>VLOOKUP($C3921:$C$4969,$C$27:$D$4969,2,0)</f>
        <v>#N/A</v>
      </c>
      <c r="E3922" s="79"/>
      <c r="F3922" s="70" t="e">
        <f>VLOOKUP($E3922:$E$4969,'PLANO DE APLICAÇÃO'!$A$4:$B$1013,2,0)</f>
        <v>#N/A</v>
      </c>
      <c r="G3922" s="71"/>
      <c r="H3922" s="130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73"/>
      <c r="J3922" s="74"/>
      <c r="K3922" s="78"/>
    </row>
    <row r="3923" spans="1:11" s="131" customFormat="1" ht="41.25" customHeight="1" thickBot="1">
      <c r="A3923" s="68"/>
      <c r="B3923" s="77"/>
      <c r="C3923" s="76"/>
      <c r="D3923" s="69" t="e">
        <f>VLOOKUP($C3922:$C$4969,$C$27:$D$4969,2,0)</f>
        <v>#N/A</v>
      </c>
      <c r="E3923" s="79"/>
      <c r="F3923" s="70" t="e">
        <f>VLOOKUP($E3923:$E$4969,'PLANO DE APLICAÇÃO'!$A$4:$B$1013,2,0)</f>
        <v>#N/A</v>
      </c>
      <c r="G3923" s="71"/>
      <c r="H3923" s="130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73"/>
      <c r="J3923" s="74"/>
      <c r="K3923" s="78"/>
    </row>
    <row r="3924" spans="1:11" s="131" customFormat="1" ht="41.25" customHeight="1" thickBot="1">
      <c r="A3924" s="68"/>
      <c r="B3924" s="77"/>
      <c r="C3924" s="76"/>
      <c r="D3924" s="69" t="e">
        <f>VLOOKUP($C3923:$C$4969,$C$27:$D$4969,2,0)</f>
        <v>#N/A</v>
      </c>
      <c r="E3924" s="79"/>
      <c r="F3924" s="70" t="e">
        <f>VLOOKUP($E3924:$E$4969,'PLANO DE APLICAÇÃO'!$A$4:$B$1013,2,0)</f>
        <v>#N/A</v>
      </c>
      <c r="G3924" s="71"/>
      <c r="H3924" s="130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73"/>
      <c r="J3924" s="74"/>
      <c r="K3924" s="78"/>
    </row>
    <row r="3925" spans="1:11" s="131" customFormat="1" ht="41.25" customHeight="1" thickBot="1">
      <c r="A3925" s="68"/>
      <c r="B3925" s="77"/>
      <c r="C3925" s="76"/>
      <c r="D3925" s="69" t="e">
        <f>VLOOKUP($C3924:$C$4969,$C$27:$D$4969,2,0)</f>
        <v>#N/A</v>
      </c>
      <c r="E3925" s="79"/>
      <c r="F3925" s="70" t="e">
        <f>VLOOKUP($E3925:$E$4969,'PLANO DE APLICAÇÃO'!$A$4:$B$1013,2,0)</f>
        <v>#N/A</v>
      </c>
      <c r="G3925" s="71"/>
      <c r="H3925" s="130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73"/>
      <c r="J3925" s="74"/>
      <c r="K3925" s="78"/>
    </row>
    <row r="3926" spans="1:11" s="131" customFormat="1" ht="41.25" customHeight="1" thickBot="1">
      <c r="A3926" s="68"/>
      <c r="B3926" s="77"/>
      <c r="C3926" s="76"/>
      <c r="D3926" s="69" t="e">
        <f>VLOOKUP($C3925:$C$4969,$C$27:$D$4969,2,0)</f>
        <v>#N/A</v>
      </c>
      <c r="E3926" s="79"/>
      <c r="F3926" s="70" t="e">
        <f>VLOOKUP($E3926:$E$4969,'PLANO DE APLICAÇÃO'!$A$4:$B$1013,2,0)</f>
        <v>#N/A</v>
      </c>
      <c r="G3926" s="71"/>
      <c r="H3926" s="130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73"/>
      <c r="J3926" s="74"/>
      <c r="K3926" s="78"/>
    </row>
    <row r="3927" spans="1:11" s="131" customFormat="1" ht="41.25" customHeight="1" thickBot="1">
      <c r="A3927" s="68"/>
      <c r="B3927" s="77"/>
      <c r="C3927" s="76"/>
      <c r="D3927" s="69" t="e">
        <f>VLOOKUP($C3926:$C$4969,$C$27:$D$4969,2,0)</f>
        <v>#N/A</v>
      </c>
      <c r="E3927" s="79"/>
      <c r="F3927" s="70" t="e">
        <f>VLOOKUP($E3927:$E$4969,'PLANO DE APLICAÇÃO'!$A$4:$B$1013,2,0)</f>
        <v>#N/A</v>
      </c>
      <c r="G3927" s="71"/>
      <c r="H3927" s="130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73"/>
      <c r="J3927" s="74"/>
      <c r="K3927" s="78"/>
    </row>
    <row r="3928" spans="1:11" s="131" customFormat="1" ht="41.25" customHeight="1" thickBot="1">
      <c r="A3928" s="68"/>
      <c r="B3928" s="77"/>
      <c r="C3928" s="76"/>
      <c r="D3928" s="69" t="e">
        <f>VLOOKUP($C3927:$C$4969,$C$27:$D$4969,2,0)</f>
        <v>#N/A</v>
      </c>
      <c r="E3928" s="79"/>
      <c r="F3928" s="70" t="e">
        <f>VLOOKUP($E3928:$E$4969,'PLANO DE APLICAÇÃO'!$A$4:$B$1013,2,0)</f>
        <v>#N/A</v>
      </c>
      <c r="G3928" s="71"/>
      <c r="H3928" s="130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73"/>
      <c r="J3928" s="74"/>
      <c r="K3928" s="78"/>
    </row>
    <row r="3929" spans="1:11" s="131" customFormat="1" ht="41.25" customHeight="1" thickBot="1">
      <c r="A3929" s="68"/>
      <c r="B3929" s="77"/>
      <c r="C3929" s="76"/>
      <c r="D3929" s="69" t="e">
        <f>VLOOKUP($C3928:$C$4969,$C$27:$D$4969,2,0)</f>
        <v>#N/A</v>
      </c>
      <c r="E3929" s="79"/>
      <c r="F3929" s="70" t="e">
        <f>VLOOKUP($E3929:$E$4969,'PLANO DE APLICAÇÃO'!$A$4:$B$1013,2,0)</f>
        <v>#N/A</v>
      </c>
      <c r="G3929" s="71"/>
      <c r="H3929" s="130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73"/>
      <c r="J3929" s="74"/>
      <c r="K3929" s="78"/>
    </row>
    <row r="3930" spans="1:11" s="131" customFormat="1" ht="41.25" customHeight="1" thickBot="1">
      <c r="A3930" s="68"/>
      <c r="B3930" s="77"/>
      <c r="C3930" s="76"/>
      <c r="D3930" s="69" t="e">
        <f>VLOOKUP($C3929:$C$4969,$C$27:$D$4969,2,0)</f>
        <v>#N/A</v>
      </c>
      <c r="E3930" s="79"/>
      <c r="F3930" s="70" t="e">
        <f>VLOOKUP($E3930:$E$4969,'PLANO DE APLICAÇÃO'!$A$4:$B$1013,2,0)</f>
        <v>#N/A</v>
      </c>
      <c r="G3930" s="71"/>
      <c r="H3930" s="130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73"/>
      <c r="J3930" s="74"/>
      <c r="K3930" s="78"/>
    </row>
    <row r="3931" spans="1:11" s="131" customFormat="1" ht="41.25" customHeight="1" thickBot="1">
      <c r="A3931" s="68"/>
      <c r="B3931" s="77"/>
      <c r="C3931" s="76"/>
      <c r="D3931" s="69" t="e">
        <f>VLOOKUP($C3930:$C$4969,$C$27:$D$4969,2,0)</f>
        <v>#N/A</v>
      </c>
      <c r="E3931" s="79"/>
      <c r="F3931" s="70" t="e">
        <f>VLOOKUP($E3931:$E$4969,'PLANO DE APLICAÇÃO'!$A$4:$B$1013,2,0)</f>
        <v>#N/A</v>
      </c>
      <c r="G3931" s="71"/>
      <c r="H3931" s="130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73"/>
      <c r="J3931" s="74"/>
      <c r="K3931" s="78"/>
    </row>
    <row r="3932" spans="1:11" s="131" customFormat="1" ht="41.25" customHeight="1" thickBot="1">
      <c r="A3932" s="68"/>
      <c r="B3932" s="77"/>
      <c r="C3932" s="76"/>
      <c r="D3932" s="69" t="e">
        <f>VLOOKUP($C3931:$C$4969,$C$27:$D$4969,2,0)</f>
        <v>#N/A</v>
      </c>
      <c r="E3932" s="79"/>
      <c r="F3932" s="70" t="e">
        <f>VLOOKUP($E3932:$E$4969,'PLANO DE APLICAÇÃO'!$A$4:$B$1013,2,0)</f>
        <v>#N/A</v>
      </c>
      <c r="G3932" s="71"/>
      <c r="H3932" s="130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73"/>
      <c r="J3932" s="74"/>
      <c r="K3932" s="78"/>
    </row>
    <row r="3933" spans="1:11" s="131" customFormat="1" ht="41.25" customHeight="1" thickBot="1">
      <c r="A3933" s="68"/>
      <c r="B3933" s="77"/>
      <c r="C3933" s="76"/>
      <c r="D3933" s="69" t="e">
        <f>VLOOKUP($C3932:$C$4969,$C$27:$D$4969,2,0)</f>
        <v>#N/A</v>
      </c>
      <c r="E3933" s="79"/>
      <c r="F3933" s="70" t="e">
        <f>VLOOKUP($E3933:$E$4969,'PLANO DE APLICAÇÃO'!$A$4:$B$1013,2,0)</f>
        <v>#N/A</v>
      </c>
      <c r="G3933" s="71"/>
      <c r="H3933" s="130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73"/>
      <c r="J3933" s="74"/>
      <c r="K3933" s="78"/>
    </row>
    <row r="3934" spans="1:11" s="131" customFormat="1" ht="41.25" customHeight="1" thickBot="1">
      <c r="A3934" s="68"/>
      <c r="B3934" s="77"/>
      <c r="C3934" s="76"/>
      <c r="D3934" s="69" t="e">
        <f>VLOOKUP($C3933:$C$4969,$C$27:$D$4969,2,0)</f>
        <v>#N/A</v>
      </c>
      <c r="E3934" s="79"/>
      <c r="F3934" s="70" t="e">
        <f>VLOOKUP($E3934:$E$4969,'PLANO DE APLICAÇÃO'!$A$4:$B$1013,2,0)</f>
        <v>#N/A</v>
      </c>
      <c r="G3934" s="71"/>
      <c r="H3934" s="130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73"/>
      <c r="J3934" s="74"/>
      <c r="K3934" s="78"/>
    </row>
    <row r="3935" spans="1:11" s="131" customFormat="1" ht="41.25" customHeight="1" thickBot="1">
      <c r="A3935" s="68"/>
      <c r="B3935" s="77"/>
      <c r="C3935" s="76"/>
      <c r="D3935" s="69" t="e">
        <f>VLOOKUP($C3934:$C$4969,$C$27:$D$4969,2,0)</f>
        <v>#N/A</v>
      </c>
      <c r="E3935" s="79"/>
      <c r="F3935" s="70" t="e">
        <f>VLOOKUP($E3935:$E$4969,'PLANO DE APLICAÇÃO'!$A$4:$B$1013,2,0)</f>
        <v>#N/A</v>
      </c>
      <c r="G3935" s="71"/>
      <c r="H3935" s="130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73"/>
      <c r="J3935" s="74"/>
      <c r="K3935" s="78"/>
    </row>
    <row r="3936" spans="1:11" s="131" customFormat="1" ht="41.25" customHeight="1" thickBot="1">
      <c r="A3936" s="68"/>
      <c r="B3936" s="77"/>
      <c r="C3936" s="76"/>
      <c r="D3936" s="69" t="e">
        <f>VLOOKUP($C3935:$C$4969,$C$27:$D$4969,2,0)</f>
        <v>#N/A</v>
      </c>
      <c r="E3936" s="79"/>
      <c r="F3936" s="70" t="e">
        <f>VLOOKUP($E3936:$E$4969,'PLANO DE APLICAÇÃO'!$A$4:$B$1013,2,0)</f>
        <v>#N/A</v>
      </c>
      <c r="G3936" s="71"/>
      <c r="H3936" s="130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73"/>
      <c r="J3936" s="74"/>
      <c r="K3936" s="78"/>
    </row>
    <row r="3937" spans="1:11" s="131" customFormat="1" ht="41.25" customHeight="1" thickBot="1">
      <c r="A3937" s="68"/>
      <c r="B3937" s="77"/>
      <c r="C3937" s="76"/>
      <c r="D3937" s="69" t="e">
        <f>VLOOKUP($C3936:$C$4969,$C$27:$D$4969,2,0)</f>
        <v>#N/A</v>
      </c>
      <c r="E3937" s="79"/>
      <c r="F3937" s="70" t="e">
        <f>VLOOKUP($E3937:$E$4969,'PLANO DE APLICAÇÃO'!$A$4:$B$1013,2,0)</f>
        <v>#N/A</v>
      </c>
      <c r="G3937" s="71"/>
      <c r="H3937" s="130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73"/>
      <c r="J3937" s="74"/>
      <c r="K3937" s="78"/>
    </row>
    <row r="3938" spans="1:11" s="131" customFormat="1" ht="41.25" customHeight="1" thickBot="1">
      <c r="A3938" s="68"/>
      <c r="B3938" s="77"/>
      <c r="C3938" s="76"/>
      <c r="D3938" s="69" t="e">
        <f>VLOOKUP($C3937:$C$4969,$C$27:$D$4969,2,0)</f>
        <v>#N/A</v>
      </c>
      <c r="E3938" s="79"/>
      <c r="F3938" s="70" t="e">
        <f>VLOOKUP($E3938:$E$4969,'PLANO DE APLICAÇÃO'!$A$4:$B$1013,2,0)</f>
        <v>#N/A</v>
      </c>
      <c r="G3938" s="71"/>
      <c r="H3938" s="130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73"/>
      <c r="J3938" s="74"/>
      <c r="K3938" s="78"/>
    </row>
    <row r="3939" spans="1:11" s="131" customFormat="1" ht="41.25" customHeight="1" thickBot="1">
      <c r="A3939" s="68"/>
      <c r="B3939" s="77"/>
      <c r="C3939" s="76"/>
      <c r="D3939" s="69" t="e">
        <f>VLOOKUP($C3938:$C$4969,$C$27:$D$4969,2,0)</f>
        <v>#N/A</v>
      </c>
      <c r="E3939" s="79"/>
      <c r="F3939" s="70" t="e">
        <f>VLOOKUP($E3939:$E$4969,'PLANO DE APLICAÇÃO'!$A$4:$B$1013,2,0)</f>
        <v>#N/A</v>
      </c>
      <c r="G3939" s="71"/>
      <c r="H3939" s="130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73"/>
      <c r="J3939" s="74"/>
      <c r="K3939" s="78"/>
    </row>
    <row r="3940" spans="1:11" s="131" customFormat="1" ht="41.25" customHeight="1" thickBot="1">
      <c r="A3940" s="68"/>
      <c r="B3940" s="77"/>
      <c r="C3940" s="76"/>
      <c r="D3940" s="69" t="e">
        <f>VLOOKUP($C3939:$C$4969,$C$27:$D$4969,2,0)</f>
        <v>#N/A</v>
      </c>
      <c r="E3940" s="79"/>
      <c r="F3940" s="70" t="e">
        <f>VLOOKUP($E3940:$E$4969,'PLANO DE APLICAÇÃO'!$A$4:$B$1013,2,0)</f>
        <v>#N/A</v>
      </c>
      <c r="G3940" s="71"/>
      <c r="H3940" s="130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73"/>
      <c r="J3940" s="74"/>
      <c r="K3940" s="78"/>
    </row>
    <row r="3941" spans="1:11" s="131" customFormat="1" ht="41.25" customHeight="1" thickBot="1">
      <c r="A3941" s="68"/>
      <c r="B3941" s="77"/>
      <c r="C3941" s="76"/>
      <c r="D3941" s="69" t="e">
        <f>VLOOKUP($C3940:$C$4969,$C$27:$D$4969,2,0)</f>
        <v>#N/A</v>
      </c>
      <c r="E3941" s="79"/>
      <c r="F3941" s="70" t="e">
        <f>VLOOKUP($E3941:$E$4969,'PLANO DE APLICAÇÃO'!$A$4:$B$1013,2,0)</f>
        <v>#N/A</v>
      </c>
      <c r="G3941" s="71"/>
      <c r="H3941" s="130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73"/>
      <c r="J3941" s="74"/>
      <c r="K3941" s="78"/>
    </row>
    <row r="3942" spans="1:11" s="131" customFormat="1" ht="41.25" customHeight="1" thickBot="1">
      <c r="A3942" s="68"/>
      <c r="B3942" s="77"/>
      <c r="C3942" s="76"/>
      <c r="D3942" s="69" t="e">
        <f>VLOOKUP($C3941:$C$4969,$C$27:$D$4969,2,0)</f>
        <v>#N/A</v>
      </c>
      <c r="E3942" s="79"/>
      <c r="F3942" s="70" t="e">
        <f>VLOOKUP($E3942:$E$4969,'PLANO DE APLICAÇÃO'!$A$4:$B$1013,2,0)</f>
        <v>#N/A</v>
      </c>
      <c r="G3942" s="71"/>
      <c r="H3942" s="130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73"/>
      <c r="J3942" s="74"/>
      <c r="K3942" s="78"/>
    </row>
    <row r="3943" spans="1:11" s="131" customFormat="1" ht="41.25" customHeight="1" thickBot="1">
      <c r="A3943" s="68"/>
      <c r="B3943" s="77"/>
      <c r="C3943" s="76"/>
      <c r="D3943" s="69" t="e">
        <f>VLOOKUP($C3942:$C$4969,$C$27:$D$4969,2,0)</f>
        <v>#N/A</v>
      </c>
      <c r="E3943" s="79"/>
      <c r="F3943" s="70" t="e">
        <f>VLOOKUP($E3943:$E$4969,'PLANO DE APLICAÇÃO'!$A$4:$B$1013,2,0)</f>
        <v>#N/A</v>
      </c>
      <c r="G3943" s="71"/>
      <c r="H3943" s="130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73"/>
      <c r="J3943" s="74"/>
      <c r="K3943" s="78"/>
    </row>
    <row r="3944" spans="1:11" s="131" customFormat="1" ht="41.25" customHeight="1" thickBot="1">
      <c r="A3944" s="68"/>
      <c r="B3944" s="77"/>
      <c r="C3944" s="76"/>
      <c r="D3944" s="69" t="e">
        <f>VLOOKUP($C3943:$C$4969,$C$27:$D$4969,2,0)</f>
        <v>#N/A</v>
      </c>
      <c r="E3944" s="79"/>
      <c r="F3944" s="70" t="e">
        <f>VLOOKUP($E3944:$E$4969,'PLANO DE APLICAÇÃO'!$A$4:$B$1013,2,0)</f>
        <v>#N/A</v>
      </c>
      <c r="G3944" s="71"/>
      <c r="H3944" s="130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73"/>
      <c r="J3944" s="74"/>
      <c r="K3944" s="78"/>
    </row>
    <row r="3945" spans="1:11" s="131" customFormat="1" ht="41.25" customHeight="1" thickBot="1">
      <c r="A3945" s="68"/>
      <c r="B3945" s="77"/>
      <c r="C3945" s="76"/>
      <c r="D3945" s="69" t="e">
        <f>VLOOKUP($C3944:$C$4969,$C$27:$D$4969,2,0)</f>
        <v>#N/A</v>
      </c>
      <c r="E3945" s="79"/>
      <c r="F3945" s="70" t="e">
        <f>VLOOKUP($E3945:$E$4969,'PLANO DE APLICAÇÃO'!$A$4:$B$1013,2,0)</f>
        <v>#N/A</v>
      </c>
      <c r="G3945" s="71"/>
      <c r="H3945" s="130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73"/>
      <c r="J3945" s="74"/>
      <c r="K3945" s="78"/>
    </row>
    <row r="3946" spans="1:11" s="131" customFormat="1" ht="41.25" customHeight="1" thickBot="1">
      <c r="A3946" s="68"/>
      <c r="B3946" s="77"/>
      <c r="C3946" s="76"/>
      <c r="D3946" s="69" t="e">
        <f>VLOOKUP($C3945:$C$4969,$C$27:$D$4969,2,0)</f>
        <v>#N/A</v>
      </c>
      <c r="E3946" s="79"/>
      <c r="F3946" s="70" t="e">
        <f>VLOOKUP($E3946:$E$4969,'PLANO DE APLICAÇÃO'!$A$4:$B$1013,2,0)</f>
        <v>#N/A</v>
      </c>
      <c r="G3946" s="71"/>
      <c r="H3946" s="130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73"/>
      <c r="J3946" s="74"/>
      <c r="K3946" s="78"/>
    </row>
    <row r="3947" spans="1:11" s="131" customFormat="1" ht="41.25" customHeight="1" thickBot="1">
      <c r="A3947" s="68"/>
      <c r="B3947" s="77"/>
      <c r="C3947" s="76"/>
      <c r="D3947" s="69" t="e">
        <f>VLOOKUP($C3946:$C$4969,$C$27:$D$4969,2,0)</f>
        <v>#N/A</v>
      </c>
      <c r="E3947" s="79"/>
      <c r="F3947" s="70" t="e">
        <f>VLOOKUP($E3947:$E$4969,'PLANO DE APLICAÇÃO'!$A$4:$B$1013,2,0)</f>
        <v>#N/A</v>
      </c>
      <c r="G3947" s="71"/>
      <c r="H3947" s="130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73"/>
      <c r="J3947" s="74"/>
      <c r="K3947" s="78"/>
    </row>
    <row r="3948" spans="1:11" s="131" customFormat="1" ht="41.25" customHeight="1" thickBot="1">
      <c r="A3948" s="68"/>
      <c r="B3948" s="77"/>
      <c r="C3948" s="76"/>
      <c r="D3948" s="69" t="e">
        <f>VLOOKUP($C3947:$C$4969,$C$27:$D$4969,2,0)</f>
        <v>#N/A</v>
      </c>
      <c r="E3948" s="79"/>
      <c r="F3948" s="70" t="e">
        <f>VLOOKUP($E3948:$E$4969,'PLANO DE APLICAÇÃO'!$A$4:$B$1013,2,0)</f>
        <v>#N/A</v>
      </c>
      <c r="G3948" s="71"/>
      <c r="H3948" s="130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73"/>
      <c r="J3948" s="74"/>
      <c r="K3948" s="78"/>
    </row>
    <row r="3949" spans="1:11" s="131" customFormat="1" ht="41.25" customHeight="1" thickBot="1">
      <c r="A3949" s="68"/>
      <c r="B3949" s="77"/>
      <c r="C3949" s="76"/>
      <c r="D3949" s="69" t="e">
        <f>VLOOKUP($C3948:$C$4969,$C$27:$D$4969,2,0)</f>
        <v>#N/A</v>
      </c>
      <c r="E3949" s="79"/>
      <c r="F3949" s="70" t="e">
        <f>VLOOKUP($E3949:$E$4969,'PLANO DE APLICAÇÃO'!$A$4:$B$1013,2,0)</f>
        <v>#N/A</v>
      </c>
      <c r="G3949" s="71"/>
      <c r="H3949" s="130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73"/>
      <c r="J3949" s="74"/>
      <c r="K3949" s="78"/>
    </row>
    <row r="3950" spans="1:11" s="131" customFormat="1" ht="41.25" customHeight="1" thickBot="1">
      <c r="A3950" s="68"/>
      <c r="B3950" s="77"/>
      <c r="C3950" s="76"/>
      <c r="D3950" s="69" t="e">
        <f>VLOOKUP($C3949:$C$4969,$C$27:$D$4969,2,0)</f>
        <v>#N/A</v>
      </c>
      <c r="E3950" s="79"/>
      <c r="F3950" s="70" t="e">
        <f>VLOOKUP($E3950:$E$4969,'PLANO DE APLICAÇÃO'!$A$4:$B$1013,2,0)</f>
        <v>#N/A</v>
      </c>
      <c r="G3950" s="71"/>
      <c r="H3950" s="130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73"/>
      <c r="J3950" s="74"/>
      <c r="K3950" s="78"/>
    </row>
    <row r="3951" spans="1:11" s="131" customFormat="1" ht="41.25" customHeight="1" thickBot="1">
      <c r="A3951" s="68"/>
      <c r="B3951" s="77"/>
      <c r="C3951" s="76"/>
      <c r="D3951" s="69" t="e">
        <f>VLOOKUP($C3950:$C$4969,$C$27:$D$4969,2,0)</f>
        <v>#N/A</v>
      </c>
      <c r="E3951" s="79"/>
      <c r="F3951" s="70" t="e">
        <f>VLOOKUP($E3951:$E$4969,'PLANO DE APLICAÇÃO'!$A$4:$B$1013,2,0)</f>
        <v>#N/A</v>
      </c>
      <c r="G3951" s="71"/>
      <c r="H3951" s="130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73"/>
      <c r="J3951" s="74"/>
      <c r="K3951" s="78"/>
    </row>
    <row r="3952" spans="1:11" s="131" customFormat="1" ht="41.25" customHeight="1" thickBot="1">
      <c r="A3952" s="68"/>
      <c r="B3952" s="77"/>
      <c r="C3952" s="76"/>
      <c r="D3952" s="69" t="e">
        <f>VLOOKUP($C3951:$C$4969,$C$27:$D$4969,2,0)</f>
        <v>#N/A</v>
      </c>
      <c r="E3952" s="79"/>
      <c r="F3952" s="70" t="e">
        <f>VLOOKUP($E3952:$E$4969,'PLANO DE APLICAÇÃO'!$A$4:$B$1013,2,0)</f>
        <v>#N/A</v>
      </c>
      <c r="G3952" s="71"/>
      <c r="H3952" s="130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73"/>
      <c r="J3952" s="74"/>
      <c r="K3952" s="78"/>
    </row>
    <row r="3953" spans="1:11" s="131" customFormat="1" ht="41.25" customHeight="1" thickBot="1">
      <c r="A3953" s="68"/>
      <c r="B3953" s="77"/>
      <c r="C3953" s="76"/>
      <c r="D3953" s="69" t="e">
        <f>VLOOKUP($C3952:$C$4969,$C$27:$D$4969,2,0)</f>
        <v>#N/A</v>
      </c>
      <c r="E3953" s="79"/>
      <c r="F3953" s="70" t="e">
        <f>VLOOKUP($E3953:$E$4969,'PLANO DE APLICAÇÃO'!$A$4:$B$1013,2,0)</f>
        <v>#N/A</v>
      </c>
      <c r="G3953" s="71"/>
      <c r="H3953" s="130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73"/>
      <c r="J3953" s="74"/>
      <c r="K3953" s="78"/>
    </row>
    <row r="3954" spans="1:11" s="131" customFormat="1" ht="41.25" customHeight="1" thickBot="1">
      <c r="A3954" s="68"/>
      <c r="B3954" s="77"/>
      <c r="C3954" s="76"/>
      <c r="D3954" s="69" t="e">
        <f>VLOOKUP($C3953:$C$4969,$C$27:$D$4969,2,0)</f>
        <v>#N/A</v>
      </c>
      <c r="E3954" s="79"/>
      <c r="F3954" s="70" t="e">
        <f>VLOOKUP($E3954:$E$4969,'PLANO DE APLICAÇÃO'!$A$4:$B$1013,2,0)</f>
        <v>#N/A</v>
      </c>
      <c r="G3954" s="71"/>
      <c r="H3954" s="130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73"/>
      <c r="J3954" s="74"/>
      <c r="K3954" s="78"/>
    </row>
    <row r="3955" spans="1:11" s="131" customFormat="1" ht="41.25" customHeight="1" thickBot="1">
      <c r="A3955" s="68"/>
      <c r="B3955" s="77"/>
      <c r="C3955" s="76"/>
      <c r="D3955" s="69" t="e">
        <f>VLOOKUP($C3954:$C$4969,$C$27:$D$4969,2,0)</f>
        <v>#N/A</v>
      </c>
      <c r="E3955" s="79"/>
      <c r="F3955" s="70" t="e">
        <f>VLOOKUP($E3955:$E$4969,'PLANO DE APLICAÇÃO'!$A$4:$B$1013,2,0)</f>
        <v>#N/A</v>
      </c>
      <c r="G3955" s="71"/>
      <c r="H3955" s="130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73"/>
      <c r="J3955" s="74"/>
      <c r="K3955" s="78"/>
    </row>
    <row r="3956" spans="1:11" s="131" customFormat="1" ht="41.25" customHeight="1" thickBot="1">
      <c r="A3956" s="68"/>
      <c r="B3956" s="77"/>
      <c r="C3956" s="76"/>
      <c r="D3956" s="69" t="e">
        <f>VLOOKUP($C3955:$C$4969,$C$27:$D$4969,2,0)</f>
        <v>#N/A</v>
      </c>
      <c r="E3956" s="79"/>
      <c r="F3956" s="70" t="e">
        <f>VLOOKUP($E3956:$E$4969,'PLANO DE APLICAÇÃO'!$A$4:$B$1013,2,0)</f>
        <v>#N/A</v>
      </c>
      <c r="G3956" s="71"/>
      <c r="H3956" s="130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73"/>
      <c r="J3956" s="74"/>
      <c r="K3956" s="78"/>
    </row>
    <row r="3957" spans="1:11" s="131" customFormat="1" ht="41.25" customHeight="1" thickBot="1">
      <c r="A3957" s="68"/>
      <c r="B3957" s="77"/>
      <c r="C3957" s="76"/>
      <c r="D3957" s="69" t="e">
        <f>VLOOKUP($C3956:$C$4969,$C$27:$D$4969,2,0)</f>
        <v>#N/A</v>
      </c>
      <c r="E3957" s="79"/>
      <c r="F3957" s="70" t="e">
        <f>VLOOKUP($E3957:$E$4969,'PLANO DE APLICAÇÃO'!$A$4:$B$1013,2,0)</f>
        <v>#N/A</v>
      </c>
      <c r="G3957" s="71"/>
      <c r="H3957" s="130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73"/>
      <c r="J3957" s="74"/>
      <c r="K3957" s="78"/>
    </row>
    <row r="3958" spans="1:11" s="131" customFormat="1" ht="41.25" customHeight="1" thickBot="1">
      <c r="A3958" s="68"/>
      <c r="B3958" s="77"/>
      <c r="C3958" s="76"/>
      <c r="D3958" s="69" t="e">
        <f>VLOOKUP($C3957:$C$4969,$C$27:$D$4969,2,0)</f>
        <v>#N/A</v>
      </c>
      <c r="E3958" s="79"/>
      <c r="F3958" s="70" t="e">
        <f>VLOOKUP($E3958:$E$4969,'PLANO DE APLICAÇÃO'!$A$4:$B$1013,2,0)</f>
        <v>#N/A</v>
      </c>
      <c r="G3958" s="71"/>
      <c r="H3958" s="130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73"/>
      <c r="J3958" s="74"/>
      <c r="K3958" s="78"/>
    </row>
    <row r="3959" spans="1:11" s="131" customFormat="1" ht="41.25" customHeight="1" thickBot="1">
      <c r="A3959" s="68"/>
      <c r="B3959" s="77"/>
      <c r="C3959" s="76"/>
      <c r="D3959" s="69" t="e">
        <f>VLOOKUP($C3958:$C$4969,$C$27:$D$4969,2,0)</f>
        <v>#N/A</v>
      </c>
      <c r="E3959" s="79"/>
      <c r="F3959" s="70" t="e">
        <f>VLOOKUP($E3959:$E$4969,'PLANO DE APLICAÇÃO'!$A$4:$B$1013,2,0)</f>
        <v>#N/A</v>
      </c>
      <c r="G3959" s="71"/>
      <c r="H3959" s="130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73"/>
      <c r="J3959" s="74"/>
      <c r="K3959" s="78"/>
    </row>
    <row r="3960" spans="1:11" s="131" customFormat="1" ht="41.25" customHeight="1" thickBot="1">
      <c r="A3960" s="68"/>
      <c r="B3960" s="77"/>
      <c r="C3960" s="76"/>
      <c r="D3960" s="69" t="e">
        <f>VLOOKUP($C3959:$C$4969,$C$27:$D$4969,2,0)</f>
        <v>#N/A</v>
      </c>
      <c r="E3960" s="79"/>
      <c r="F3960" s="70" t="e">
        <f>VLOOKUP($E3960:$E$4969,'PLANO DE APLICAÇÃO'!$A$4:$B$1013,2,0)</f>
        <v>#N/A</v>
      </c>
      <c r="G3960" s="71"/>
      <c r="H3960" s="130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73"/>
      <c r="J3960" s="74"/>
      <c r="K3960" s="78"/>
    </row>
    <row r="3961" spans="1:11" s="131" customFormat="1" ht="41.25" customHeight="1" thickBot="1">
      <c r="A3961" s="68"/>
      <c r="B3961" s="77"/>
      <c r="C3961" s="76"/>
      <c r="D3961" s="69" t="e">
        <f>VLOOKUP($C3960:$C$4969,$C$27:$D$4969,2,0)</f>
        <v>#N/A</v>
      </c>
      <c r="E3961" s="79"/>
      <c r="F3961" s="70" t="e">
        <f>VLOOKUP($E3961:$E$4969,'PLANO DE APLICAÇÃO'!$A$4:$B$1013,2,0)</f>
        <v>#N/A</v>
      </c>
      <c r="G3961" s="71"/>
      <c r="H3961" s="130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73"/>
      <c r="J3961" s="74"/>
      <c r="K3961" s="78"/>
    </row>
    <row r="3962" spans="1:11" s="131" customFormat="1" ht="41.25" customHeight="1" thickBot="1">
      <c r="A3962" s="68"/>
      <c r="B3962" s="77"/>
      <c r="C3962" s="76"/>
      <c r="D3962" s="69" t="e">
        <f>VLOOKUP($C3961:$C$4969,$C$27:$D$4969,2,0)</f>
        <v>#N/A</v>
      </c>
      <c r="E3962" s="79"/>
      <c r="F3962" s="70" t="e">
        <f>VLOOKUP($E3962:$E$4969,'PLANO DE APLICAÇÃO'!$A$4:$B$1013,2,0)</f>
        <v>#N/A</v>
      </c>
      <c r="G3962" s="71"/>
      <c r="H3962" s="130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73"/>
      <c r="J3962" s="74"/>
      <c r="K3962" s="78"/>
    </row>
    <row r="3963" spans="1:11" s="131" customFormat="1" ht="41.25" customHeight="1" thickBot="1">
      <c r="A3963" s="68"/>
      <c r="B3963" s="77"/>
      <c r="C3963" s="76"/>
      <c r="D3963" s="69" t="e">
        <f>VLOOKUP($C3962:$C$4969,$C$27:$D$4969,2,0)</f>
        <v>#N/A</v>
      </c>
      <c r="E3963" s="79"/>
      <c r="F3963" s="70" t="e">
        <f>VLOOKUP($E3963:$E$4969,'PLANO DE APLICAÇÃO'!$A$4:$B$1013,2,0)</f>
        <v>#N/A</v>
      </c>
      <c r="G3963" s="71"/>
      <c r="H3963" s="130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73"/>
      <c r="J3963" s="74"/>
      <c r="K3963" s="78"/>
    </row>
    <row r="3964" spans="1:11" s="131" customFormat="1" ht="41.25" customHeight="1" thickBot="1">
      <c r="A3964" s="68"/>
      <c r="B3964" s="77"/>
      <c r="C3964" s="76"/>
      <c r="D3964" s="69" t="e">
        <f>VLOOKUP($C3963:$C$4969,$C$27:$D$4969,2,0)</f>
        <v>#N/A</v>
      </c>
      <c r="E3964" s="79"/>
      <c r="F3964" s="70" t="e">
        <f>VLOOKUP($E3964:$E$4969,'PLANO DE APLICAÇÃO'!$A$4:$B$1013,2,0)</f>
        <v>#N/A</v>
      </c>
      <c r="G3964" s="71"/>
      <c r="H3964" s="130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73"/>
      <c r="J3964" s="74"/>
      <c r="K3964" s="78"/>
    </row>
    <row r="3965" spans="1:11" s="131" customFormat="1" ht="41.25" customHeight="1" thickBot="1">
      <c r="A3965" s="68"/>
      <c r="B3965" s="77"/>
      <c r="C3965" s="76"/>
      <c r="D3965" s="69" t="e">
        <f>VLOOKUP($C3964:$C$4969,$C$27:$D$4969,2,0)</f>
        <v>#N/A</v>
      </c>
      <c r="E3965" s="79"/>
      <c r="F3965" s="70" t="e">
        <f>VLOOKUP($E3965:$E$4969,'PLANO DE APLICAÇÃO'!$A$4:$B$1013,2,0)</f>
        <v>#N/A</v>
      </c>
      <c r="G3965" s="71"/>
      <c r="H3965" s="130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73"/>
      <c r="J3965" s="74"/>
      <c r="K3965" s="78"/>
    </row>
    <row r="3966" spans="1:11" s="131" customFormat="1" ht="41.25" customHeight="1" thickBot="1">
      <c r="A3966" s="68"/>
      <c r="B3966" s="77"/>
      <c r="C3966" s="76"/>
      <c r="D3966" s="69" t="e">
        <f>VLOOKUP($C3965:$C$4969,$C$27:$D$4969,2,0)</f>
        <v>#N/A</v>
      </c>
      <c r="E3966" s="79"/>
      <c r="F3966" s="70" t="e">
        <f>VLOOKUP($E3966:$E$4969,'PLANO DE APLICAÇÃO'!$A$4:$B$1013,2,0)</f>
        <v>#N/A</v>
      </c>
      <c r="G3966" s="71"/>
      <c r="H3966" s="130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73"/>
      <c r="J3966" s="74"/>
      <c r="K3966" s="78"/>
    </row>
    <row r="3967" spans="1:11" s="131" customFormat="1" ht="41.25" customHeight="1" thickBot="1">
      <c r="A3967" s="68"/>
      <c r="B3967" s="77"/>
      <c r="C3967" s="76"/>
      <c r="D3967" s="69" t="e">
        <f>VLOOKUP($C3966:$C$4969,$C$27:$D$4969,2,0)</f>
        <v>#N/A</v>
      </c>
      <c r="E3967" s="79"/>
      <c r="F3967" s="70" t="e">
        <f>VLOOKUP($E3967:$E$4969,'PLANO DE APLICAÇÃO'!$A$4:$B$1013,2,0)</f>
        <v>#N/A</v>
      </c>
      <c r="G3967" s="71"/>
      <c r="H3967" s="130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73"/>
      <c r="J3967" s="74"/>
      <c r="K3967" s="78"/>
    </row>
    <row r="3968" spans="1:11" s="131" customFormat="1" ht="41.25" customHeight="1" thickBot="1">
      <c r="A3968" s="68"/>
      <c r="B3968" s="77"/>
      <c r="C3968" s="76"/>
      <c r="D3968" s="69" t="e">
        <f>VLOOKUP($C3967:$C$4969,$C$27:$D$4969,2,0)</f>
        <v>#N/A</v>
      </c>
      <c r="E3968" s="79"/>
      <c r="F3968" s="70" t="e">
        <f>VLOOKUP($E3968:$E$4969,'PLANO DE APLICAÇÃO'!$A$4:$B$1013,2,0)</f>
        <v>#N/A</v>
      </c>
      <c r="G3968" s="71"/>
      <c r="H3968" s="130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73"/>
      <c r="J3968" s="74"/>
      <c r="K3968" s="78"/>
    </row>
    <row r="3969" spans="1:11" s="131" customFormat="1" ht="41.25" customHeight="1" thickBot="1">
      <c r="A3969" s="68"/>
      <c r="B3969" s="77"/>
      <c r="C3969" s="76"/>
      <c r="D3969" s="69" t="e">
        <f>VLOOKUP($C3968:$C$4969,$C$27:$D$4969,2,0)</f>
        <v>#N/A</v>
      </c>
      <c r="E3969" s="79"/>
      <c r="F3969" s="70" t="e">
        <f>VLOOKUP($E3969:$E$4969,'PLANO DE APLICAÇÃO'!$A$4:$B$1013,2,0)</f>
        <v>#N/A</v>
      </c>
      <c r="G3969" s="71"/>
      <c r="H3969" s="130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73"/>
      <c r="J3969" s="74"/>
      <c r="K3969" s="78"/>
    </row>
    <row r="3970" spans="1:11" s="131" customFormat="1" ht="41.25" customHeight="1" thickBot="1">
      <c r="A3970" s="68"/>
      <c r="B3970" s="77"/>
      <c r="C3970" s="76"/>
      <c r="D3970" s="69" t="e">
        <f>VLOOKUP($C3969:$C$4969,$C$27:$D$4969,2,0)</f>
        <v>#N/A</v>
      </c>
      <c r="E3970" s="79"/>
      <c r="F3970" s="70" t="e">
        <f>VLOOKUP($E3970:$E$4969,'PLANO DE APLICAÇÃO'!$A$4:$B$1013,2,0)</f>
        <v>#N/A</v>
      </c>
      <c r="G3970" s="71"/>
      <c r="H3970" s="130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73"/>
      <c r="J3970" s="74"/>
      <c r="K3970" s="78"/>
    </row>
    <row r="3971" spans="1:11" s="131" customFormat="1" ht="41.25" customHeight="1" thickBot="1">
      <c r="A3971" s="68"/>
      <c r="B3971" s="77"/>
      <c r="C3971" s="76"/>
      <c r="D3971" s="69" t="e">
        <f>VLOOKUP($C3970:$C$4969,$C$27:$D$4969,2,0)</f>
        <v>#N/A</v>
      </c>
      <c r="E3971" s="79"/>
      <c r="F3971" s="70" t="e">
        <f>VLOOKUP($E3971:$E$4969,'PLANO DE APLICAÇÃO'!$A$4:$B$1013,2,0)</f>
        <v>#N/A</v>
      </c>
      <c r="G3971" s="71"/>
      <c r="H3971" s="130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73"/>
      <c r="J3971" s="74"/>
      <c r="K3971" s="78"/>
    </row>
    <row r="3972" spans="1:11" s="131" customFormat="1" ht="41.25" customHeight="1" thickBot="1">
      <c r="A3972" s="68"/>
      <c r="B3972" s="77"/>
      <c r="C3972" s="76"/>
      <c r="D3972" s="69" t="e">
        <f>VLOOKUP($C3971:$C$4969,$C$27:$D$4969,2,0)</f>
        <v>#N/A</v>
      </c>
      <c r="E3972" s="79"/>
      <c r="F3972" s="70" t="e">
        <f>VLOOKUP($E3972:$E$4969,'PLANO DE APLICAÇÃO'!$A$4:$B$1013,2,0)</f>
        <v>#N/A</v>
      </c>
      <c r="G3972" s="71"/>
      <c r="H3972" s="130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73"/>
      <c r="J3972" s="74"/>
      <c r="K3972" s="78"/>
    </row>
    <row r="3973" spans="1:11" s="131" customFormat="1" ht="41.25" customHeight="1" thickBot="1">
      <c r="A3973" s="68"/>
      <c r="B3973" s="77"/>
      <c r="C3973" s="76"/>
      <c r="D3973" s="69" t="e">
        <f>VLOOKUP($C3972:$C$4969,$C$27:$D$4969,2,0)</f>
        <v>#N/A</v>
      </c>
      <c r="E3973" s="79"/>
      <c r="F3973" s="70" t="e">
        <f>VLOOKUP($E3973:$E$4969,'PLANO DE APLICAÇÃO'!$A$4:$B$1013,2,0)</f>
        <v>#N/A</v>
      </c>
      <c r="G3973" s="71"/>
      <c r="H3973" s="130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73"/>
      <c r="J3973" s="74"/>
      <c r="K3973" s="78"/>
    </row>
    <row r="3974" spans="1:11" s="131" customFormat="1" ht="41.25" customHeight="1" thickBot="1">
      <c r="A3974" s="68"/>
      <c r="B3974" s="77"/>
      <c r="C3974" s="76"/>
      <c r="D3974" s="69" t="e">
        <f>VLOOKUP($C3973:$C$4969,$C$27:$D$4969,2,0)</f>
        <v>#N/A</v>
      </c>
      <c r="E3974" s="79"/>
      <c r="F3974" s="70" t="e">
        <f>VLOOKUP($E3974:$E$4969,'PLANO DE APLICAÇÃO'!$A$4:$B$1013,2,0)</f>
        <v>#N/A</v>
      </c>
      <c r="G3974" s="71"/>
      <c r="H3974" s="130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73"/>
      <c r="J3974" s="74"/>
      <c r="K3974" s="78"/>
    </row>
    <row r="3975" spans="1:11" s="131" customFormat="1" ht="41.25" customHeight="1" thickBot="1">
      <c r="A3975" s="68"/>
      <c r="B3975" s="77"/>
      <c r="C3975" s="76"/>
      <c r="D3975" s="69" t="e">
        <f>VLOOKUP($C3974:$C$4969,$C$27:$D$4969,2,0)</f>
        <v>#N/A</v>
      </c>
      <c r="E3975" s="79"/>
      <c r="F3975" s="70" t="e">
        <f>VLOOKUP($E3975:$E$4969,'PLANO DE APLICAÇÃO'!$A$4:$B$1013,2,0)</f>
        <v>#N/A</v>
      </c>
      <c r="G3975" s="71"/>
      <c r="H3975" s="130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73"/>
      <c r="J3975" s="74"/>
      <c r="K3975" s="78"/>
    </row>
    <row r="3976" spans="1:11" s="131" customFormat="1" ht="41.25" customHeight="1" thickBot="1">
      <c r="A3976" s="68"/>
      <c r="B3976" s="77"/>
      <c r="C3976" s="76"/>
      <c r="D3976" s="69" t="e">
        <f>VLOOKUP($C3975:$C$4969,$C$27:$D$4969,2,0)</f>
        <v>#N/A</v>
      </c>
      <c r="E3976" s="79"/>
      <c r="F3976" s="70" t="e">
        <f>VLOOKUP($E3976:$E$4969,'PLANO DE APLICAÇÃO'!$A$4:$B$1013,2,0)</f>
        <v>#N/A</v>
      </c>
      <c r="G3976" s="71"/>
      <c r="H3976" s="130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73"/>
      <c r="J3976" s="74"/>
      <c r="K3976" s="78"/>
    </row>
    <row r="3977" spans="1:11" s="131" customFormat="1" ht="41.25" customHeight="1" thickBot="1">
      <c r="A3977" s="68"/>
      <c r="B3977" s="77"/>
      <c r="C3977" s="76"/>
      <c r="D3977" s="69" t="e">
        <f>VLOOKUP($C3976:$C$4969,$C$27:$D$4969,2,0)</f>
        <v>#N/A</v>
      </c>
      <c r="E3977" s="79"/>
      <c r="F3977" s="70" t="e">
        <f>VLOOKUP($E3977:$E$4969,'PLANO DE APLICAÇÃO'!$A$4:$B$1013,2,0)</f>
        <v>#N/A</v>
      </c>
      <c r="G3977" s="71"/>
      <c r="H3977" s="130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73"/>
      <c r="J3977" s="74"/>
      <c r="K3977" s="78"/>
    </row>
    <row r="3978" spans="1:11" s="131" customFormat="1" ht="41.25" customHeight="1" thickBot="1">
      <c r="A3978" s="68"/>
      <c r="B3978" s="77"/>
      <c r="C3978" s="76"/>
      <c r="D3978" s="69" t="e">
        <f>VLOOKUP($C3977:$C$4969,$C$27:$D$4969,2,0)</f>
        <v>#N/A</v>
      </c>
      <c r="E3978" s="79"/>
      <c r="F3978" s="70" t="e">
        <f>VLOOKUP($E3978:$E$4969,'PLANO DE APLICAÇÃO'!$A$4:$B$1013,2,0)</f>
        <v>#N/A</v>
      </c>
      <c r="G3978" s="71"/>
      <c r="H3978" s="130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73"/>
      <c r="J3978" s="74"/>
      <c r="K3978" s="78"/>
    </row>
    <row r="3979" spans="1:11" s="131" customFormat="1" ht="41.25" customHeight="1" thickBot="1">
      <c r="A3979" s="68"/>
      <c r="B3979" s="77"/>
      <c r="C3979" s="76"/>
      <c r="D3979" s="69" t="e">
        <f>VLOOKUP($C3978:$C$4969,$C$27:$D$4969,2,0)</f>
        <v>#N/A</v>
      </c>
      <c r="E3979" s="79"/>
      <c r="F3979" s="70" t="e">
        <f>VLOOKUP($E3979:$E$4969,'PLANO DE APLICAÇÃO'!$A$4:$B$1013,2,0)</f>
        <v>#N/A</v>
      </c>
      <c r="G3979" s="71"/>
      <c r="H3979" s="130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73"/>
      <c r="J3979" s="74"/>
      <c r="K3979" s="78"/>
    </row>
    <row r="3980" spans="1:11" s="131" customFormat="1" ht="41.25" customHeight="1" thickBot="1">
      <c r="A3980" s="68"/>
      <c r="B3980" s="77"/>
      <c r="C3980" s="76"/>
      <c r="D3980" s="69" t="e">
        <f>VLOOKUP($C3979:$C$4969,$C$27:$D$4969,2,0)</f>
        <v>#N/A</v>
      </c>
      <c r="E3980" s="79"/>
      <c r="F3980" s="70" t="e">
        <f>VLOOKUP($E3980:$E$4969,'PLANO DE APLICAÇÃO'!$A$4:$B$1013,2,0)</f>
        <v>#N/A</v>
      </c>
      <c r="G3980" s="71"/>
      <c r="H3980" s="130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73"/>
      <c r="J3980" s="74"/>
      <c r="K3980" s="78"/>
    </row>
    <row r="3981" spans="1:11" s="131" customFormat="1" ht="41.25" customHeight="1" thickBot="1">
      <c r="A3981" s="68"/>
      <c r="B3981" s="77"/>
      <c r="C3981" s="76"/>
      <c r="D3981" s="69" t="e">
        <f>VLOOKUP($C3980:$C$4969,$C$27:$D$4969,2,0)</f>
        <v>#N/A</v>
      </c>
      <c r="E3981" s="79"/>
      <c r="F3981" s="70" t="e">
        <f>VLOOKUP($E3981:$E$4969,'PLANO DE APLICAÇÃO'!$A$4:$B$1013,2,0)</f>
        <v>#N/A</v>
      </c>
      <c r="G3981" s="71"/>
      <c r="H3981" s="130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73"/>
      <c r="J3981" s="74"/>
      <c r="K3981" s="78"/>
    </row>
    <row r="3982" spans="1:11" s="131" customFormat="1" ht="41.25" customHeight="1" thickBot="1">
      <c r="A3982" s="68"/>
      <c r="B3982" s="77"/>
      <c r="C3982" s="76"/>
      <c r="D3982" s="69" t="e">
        <f>VLOOKUP($C3981:$C$4969,$C$27:$D$4969,2,0)</f>
        <v>#N/A</v>
      </c>
      <c r="E3982" s="79"/>
      <c r="F3982" s="70" t="e">
        <f>VLOOKUP($E3982:$E$4969,'PLANO DE APLICAÇÃO'!$A$4:$B$1013,2,0)</f>
        <v>#N/A</v>
      </c>
      <c r="G3982" s="71"/>
      <c r="H3982" s="130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73"/>
      <c r="J3982" s="74"/>
      <c r="K3982" s="78"/>
    </row>
    <row r="3983" spans="1:11" s="131" customFormat="1" ht="41.25" customHeight="1" thickBot="1">
      <c r="A3983" s="68"/>
      <c r="B3983" s="77"/>
      <c r="C3983" s="76"/>
      <c r="D3983" s="69" t="e">
        <f>VLOOKUP($C3982:$C$4969,$C$27:$D$4969,2,0)</f>
        <v>#N/A</v>
      </c>
      <c r="E3983" s="79"/>
      <c r="F3983" s="70" t="e">
        <f>VLOOKUP($E3983:$E$4969,'PLANO DE APLICAÇÃO'!$A$4:$B$1013,2,0)</f>
        <v>#N/A</v>
      </c>
      <c r="G3983" s="71"/>
      <c r="H3983" s="130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73"/>
      <c r="J3983" s="74"/>
      <c r="K3983" s="78"/>
    </row>
    <row r="3984" spans="1:11" s="131" customFormat="1" ht="41.25" customHeight="1" thickBot="1">
      <c r="A3984" s="68"/>
      <c r="B3984" s="77"/>
      <c r="C3984" s="76"/>
      <c r="D3984" s="69" t="e">
        <f>VLOOKUP($C3983:$C$4969,$C$27:$D$4969,2,0)</f>
        <v>#N/A</v>
      </c>
      <c r="E3984" s="79"/>
      <c r="F3984" s="70" t="e">
        <f>VLOOKUP($E3984:$E$4969,'PLANO DE APLICAÇÃO'!$A$4:$B$1013,2,0)</f>
        <v>#N/A</v>
      </c>
      <c r="G3984" s="71"/>
      <c r="H3984" s="130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73"/>
      <c r="J3984" s="74"/>
      <c r="K3984" s="78"/>
    </row>
    <row r="3985" spans="1:11" s="131" customFormat="1" ht="41.25" customHeight="1" thickBot="1">
      <c r="A3985" s="68"/>
      <c r="B3985" s="77"/>
      <c r="C3985" s="76"/>
      <c r="D3985" s="69" t="e">
        <f>VLOOKUP($C3984:$C$4969,$C$27:$D$4969,2,0)</f>
        <v>#N/A</v>
      </c>
      <c r="E3985" s="79"/>
      <c r="F3985" s="70" t="e">
        <f>VLOOKUP($E3985:$E$4969,'PLANO DE APLICAÇÃO'!$A$4:$B$1013,2,0)</f>
        <v>#N/A</v>
      </c>
      <c r="G3985" s="71"/>
      <c r="H3985" s="130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73"/>
      <c r="J3985" s="74"/>
      <c r="K3985" s="78"/>
    </row>
    <row r="3986" spans="1:11" s="131" customFormat="1" ht="41.25" customHeight="1" thickBot="1">
      <c r="A3986" s="68"/>
      <c r="B3986" s="77"/>
      <c r="C3986" s="76"/>
      <c r="D3986" s="69" t="e">
        <f>VLOOKUP($C3985:$C$4969,$C$27:$D$4969,2,0)</f>
        <v>#N/A</v>
      </c>
      <c r="E3986" s="79"/>
      <c r="F3986" s="70" t="e">
        <f>VLOOKUP($E3986:$E$4969,'PLANO DE APLICAÇÃO'!$A$4:$B$1013,2,0)</f>
        <v>#N/A</v>
      </c>
      <c r="G3986" s="71"/>
      <c r="H3986" s="130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73"/>
      <c r="J3986" s="74"/>
      <c r="K3986" s="78"/>
    </row>
    <row r="3987" spans="1:11" s="131" customFormat="1" ht="41.25" customHeight="1" thickBot="1">
      <c r="A3987" s="68"/>
      <c r="B3987" s="77"/>
      <c r="C3987" s="76"/>
      <c r="D3987" s="69" t="e">
        <f>VLOOKUP($C3986:$C$4969,$C$27:$D$4969,2,0)</f>
        <v>#N/A</v>
      </c>
      <c r="E3987" s="79"/>
      <c r="F3987" s="70" t="e">
        <f>VLOOKUP($E3987:$E$4969,'PLANO DE APLICAÇÃO'!$A$4:$B$1013,2,0)</f>
        <v>#N/A</v>
      </c>
      <c r="G3987" s="71"/>
      <c r="H3987" s="130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73"/>
      <c r="J3987" s="74"/>
      <c r="K3987" s="78"/>
    </row>
    <row r="3988" spans="1:11" s="131" customFormat="1" ht="41.25" customHeight="1" thickBot="1">
      <c r="A3988" s="68"/>
      <c r="B3988" s="77"/>
      <c r="C3988" s="76"/>
      <c r="D3988" s="69" t="e">
        <f>VLOOKUP($C3987:$C$4969,$C$27:$D$4969,2,0)</f>
        <v>#N/A</v>
      </c>
      <c r="E3988" s="79"/>
      <c r="F3988" s="70" t="e">
        <f>VLOOKUP($E3988:$E$4969,'PLANO DE APLICAÇÃO'!$A$4:$B$1013,2,0)</f>
        <v>#N/A</v>
      </c>
      <c r="G3988" s="71"/>
      <c r="H3988" s="130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73"/>
      <c r="J3988" s="74"/>
      <c r="K3988" s="78"/>
    </row>
    <row r="3989" spans="1:11" s="131" customFormat="1" ht="41.25" customHeight="1" thickBot="1">
      <c r="A3989" s="68"/>
      <c r="B3989" s="77"/>
      <c r="C3989" s="76"/>
      <c r="D3989" s="69" t="e">
        <f>VLOOKUP($C3988:$C$4969,$C$27:$D$4969,2,0)</f>
        <v>#N/A</v>
      </c>
      <c r="E3989" s="79"/>
      <c r="F3989" s="70" t="e">
        <f>VLOOKUP($E3989:$E$4969,'PLANO DE APLICAÇÃO'!$A$4:$B$1013,2,0)</f>
        <v>#N/A</v>
      </c>
      <c r="G3989" s="71"/>
      <c r="H3989" s="130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73"/>
      <c r="J3989" s="74"/>
      <c r="K3989" s="78"/>
    </row>
    <row r="3990" spans="1:11" s="131" customFormat="1" ht="41.25" customHeight="1" thickBot="1">
      <c r="A3990" s="68"/>
      <c r="B3990" s="77"/>
      <c r="C3990" s="76"/>
      <c r="D3990" s="69" t="e">
        <f>VLOOKUP($C3989:$C$4969,$C$27:$D$4969,2,0)</f>
        <v>#N/A</v>
      </c>
      <c r="E3990" s="79"/>
      <c r="F3990" s="70" t="e">
        <f>VLOOKUP($E3990:$E$4969,'PLANO DE APLICAÇÃO'!$A$4:$B$1013,2,0)</f>
        <v>#N/A</v>
      </c>
      <c r="G3990" s="71"/>
      <c r="H3990" s="130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73"/>
      <c r="J3990" s="74"/>
      <c r="K3990" s="78"/>
    </row>
    <row r="3991" spans="1:11" s="131" customFormat="1" ht="41.25" customHeight="1" thickBot="1">
      <c r="A3991" s="68"/>
      <c r="B3991" s="77"/>
      <c r="C3991" s="76"/>
      <c r="D3991" s="69" t="e">
        <f>VLOOKUP($C3990:$C$4969,$C$27:$D$4969,2,0)</f>
        <v>#N/A</v>
      </c>
      <c r="E3991" s="79"/>
      <c r="F3991" s="70" t="e">
        <f>VLOOKUP($E3991:$E$4969,'PLANO DE APLICAÇÃO'!$A$4:$B$1013,2,0)</f>
        <v>#N/A</v>
      </c>
      <c r="G3991" s="71"/>
      <c r="H3991" s="130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73"/>
      <c r="J3991" s="74"/>
      <c r="K3991" s="78"/>
    </row>
    <row r="3992" spans="1:11" s="131" customFormat="1" ht="41.25" customHeight="1" thickBot="1">
      <c r="A3992" s="68"/>
      <c r="B3992" s="77"/>
      <c r="C3992" s="76"/>
      <c r="D3992" s="69" t="e">
        <f>VLOOKUP($C3991:$C$4969,$C$27:$D$4969,2,0)</f>
        <v>#N/A</v>
      </c>
      <c r="E3992" s="79"/>
      <c r="F3992" s="70" t="e">
        <f>VLOOKUP($E3992:$E$4969,'PLANO DE APLICAÇÃO'!$A$4:$B$1013,2,0)</f>
        <v>#N/A</v>
      </c>
      <c r="G3992" s="71"/>
      <c r="H3992" s="130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73"/>
      <c r="J3992" s="74"/>
      <c r="K3992" s="78"/>
    </row>
    <row r="3993" spans="1:11" s="131" customFormat="1" ht="41.25" customHeight="1" thickBot="1">
      <c r="A3993" s="68"/>
      <c r="B3993" s="77"/>
      <c r="C3993" s="76"/>
      <c r="D3993" s="69" t="e">
        <f>VLOOKUP($C3992:$C$4969,$C$27:$D$4969,2,0)</f>
        <v>#N/A</v>
      </c>
      <c r="E3993" s="79"/>
      <c r="F3993" s="70" t="e">
        <f>VLOOKUP($E3993:$E$4969,'PLANO DE APLICAÇÃO'!$A$4:$B$1013,2,0)</f>
        <v>#N/A</v>
      </c>
      <c r="G3993" s="71"/>
      <c r="H3993" s="130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73"/>
      <c r="J3993" s="74"/>
      <c r="K3993" s="78"/>
    </row>
    <row r="3994" spans="1:11" s="131" customFormat="1" ht="41.25" customHeight="1" thickBot="1">
      <c r="A3994" s="68"/>
      <c r="B3994" s="77"/>
      <c r="C3994" s="76"/>
      <c r="D3994" s="69" t="e">
        <f>VLOOKUP($C3993:$C$4969,$C$27:$D$4969,2,0)</f>
        <v>#N/A</v>
      </c>
      <c r="E3994" s="79"/>
      <c r="F3994" s="70" t="e">
        <f>VLOOKUP($E3994:$E$4969,'PLANO DE APLICAÇÃO'!$A$4:$B$1013,2,0)</f>
        <v>#N/A</v>
      </c>
      <c r="G3994" s="71"/>
      <c r="H3994" s="130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73"/>
      <c r="J3994" s="74"/>
      <c r="K3994" s="78"/>
    </row>
    <row r="3995" spans="1:11" s="131" customFormat="1" ht="41.25" customHeight="1" thickBot="1">
      <c r="A3995" s="68"/>
      <c r="B3995" s="77"/>
      <c r="C3995" s="76"/>
      <c r="D3995" s="69" t="e">
        <f>VLOOKUP($C3994:$C$4969,$C$27:$D$4969,2,0)</f>
        <v>#N/A</v>
      </c>
      <c r="E3995" s="79"/>
      <c r="F3995" s="70" t="e">
        <f>VLOOKUP($E3995:$E$4969,'PLANO DE APLICAÇÃO'!$A$4:$B$1013,2,0)</f>
        <v>#N/A</v>
      </c>
      <c r="G3995" s="71"/>
      <c r="H3995" s="130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73"/>
      <c r="J3995" s="74"/>
      <c r="K3995" s="78"/>
    </row>
    <row r="3996" spans="1:11" s="131" customFormat="1" ht="41.25" customHeight="1" thickBot="1">
      <c r="A3996" s="68"/>
      <c r="B3996" s="77"/>
      <c r="C3996" s="76"/>
      <c r="D3996" s="69" t="e">
        <f>VLOOKUP($C3995:$C$4969,$C$27:$D$4969,2,0)</f>
        <v>#N/A</v>
      </c>
      <c r="E3996" s="79"/>
      <c r="F3996" s="70" t="e">
        <f>VLOOKUP($E3996:$E$4969,'PLANO DE APLICAÇÃO'!$A$4:$B$1013,2,0)</f>
        <v>#N/A</v>
      </c>
      <c r="G3996" s="71"/>
      <c r="H3996" s="130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73"/>
      <c r="J3996" s="74"/>
      <c r="K3996" s="78"/>
    </row>
    <row r="3997" spans="1:11" s="131" customFormat="1" ht="41.25" customHeight="1" thickBot="1">
      <c r="A3997" s="68"/>
      <c r="B3997" s="77"/>
      <c r="C3997" s="76"/>
      <c r="D3997" s="69" t="e">
        <f>VLOOKUP($C3996:$C$4969,$C$27:$D$4969,2,0)</f>
        <v>#N/A</v>
      </c>
      <c r="E3997" s="79"/>
      <c r="F3997" s="70" t="e">
        <f>VLOOKUP($E3997:$E$4969,'PLANO DE APLICAÇÃO'!$A$4:$B$1013,2,0)</f>
        <v>#N/A</v>
      </c>
      <c r="G3997" s="71"/>
      <c r="H3997" s="130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73"/>
      <c r="J3997" s="74"/>
      <c r="K3997" s="78"/>
    </row>
    <row r="3998" spans="1:11" s="131" customFormat="1" ht="41.25" customHeight="1" thickBot="1">
      <c r="A3998" s="68"/>
      <c r="B3998" s="77"/>
      <c r="C3998" s="76"/>
      <c r="D3998" s="69" t="e">
        <f>VLOOKUP($C3997:$C$4969,$C$27:$D$4969,2,0)</f>
        <v>#N/A</v>
      </c>
      <c r="E3998" s="79"/>
      <c r="F3998" s="70" t="e">
        <f>VLOOKUP($E3998:$E$4969,'PLANO DE APLICAÇÃO'!$A$4:$B$1013,2,0)</f>
        <v>#N/A</v>
      </c>
      <c r="G3998" s="71"/>
      <c r="H3998" s="130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73"/>
      <c r="J3998" s="74"/>
      <c r="K3998" s="78"/>
    </row>
    <row r="3999" spans="1:11" s="131" customFormat="1" ht="41.25" customHeight="1" thickBot="1">
      <c r="A3999" s="68"/>
      <c r="B3999" s="77"/>
      <c r="C3999" s="76"/>
      <c r="D3999" s="69" t="e">
        <f>VLOOKUP($C3998:$C$4969,$C$27:$D$4969,2,0)</f>
        <v>#N/A</v>
      </c>
      <c r="E3999" s="79"/>
      <c r="F3999" s="70" t="e">
        <f>VLOOKUP($E3999:$E$4969,'PLANO DE APLICAÇÃO'!$A$4:$B$1013,2,0)</f>
        <v>#N/A</v>
      </c>
      <c r="G3999" s="71"/>
      <c r="H3999" s="130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73"/>
      <c r="J3999" s="74"/>
      <c r="K3999" s="78"/>
    </row>
    <row r="4000" spans="1:11" s="131" customFormat="1" ht="41.25" customHeight="1" thickBot="1">
      <c r="A4000" s="68"/>
      <c r="B4000" s="77"/>
      <c r="C4000" s="76"/>
      <c r="D4000" s="69" t="e">
        <f>VLOOKUP($C3999:$C$4969,$C$27:$D$4969,2,0)</f>
        <v>#N/A</v>
      </c>
      <c r="E4000" s="79"/>
      <c r="F4000" s="70" t="e">
        <f>VLOOKUP($E4000:$E$4969,'PLANO DE APLICAÇÃO'!$A$4:$B$1013,2,0)</f>
        <v>#N/A</v>
      </c>
      <c r="G4000" s="71"/>
      <c r="H4000" s="130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73"/>
      <c r="J4000" s="74"/>
      <c r="K4000" s="78"/>
    </row>
    <row r="4001" spans="1:11" s="131" customFormat="1" ht="41.25" customHeight="1" thickBot="1">
      <c r="A4001" s="68"/>
      <c r="B4001" s="77"/>
      <c r="C4001" s="76"/>
      <c r="D4001" s="69" t="e">
        <f>VLOOKUP($C4000:$C$4969,$C$27:$D$4969,2,0)</f>
        <v>#N/A</v>
      </c>
      <c r="E4001" s="79"/>
      <c r="F4001" s="70" t="e">
        <f>VLOOKUP($E4001:$E$4969,'PLANO DE APLICAÇÃO'!$A$4:$B$1013,2,0)</f>
        <v>#N/A</v>
      </c>
      <c r="G4001" s="71"/>
      <c r="H4001" s="130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73"/>
      <c r="J4001" s="74"/>
      <c r="K4001" s="78"/>
    </row>
    <row r="4002" spans="1:11" s="131" customFormat="1" ht="41.25" customHeight="1" thickBot="1">
      <c r="A4002" s="68"/>
      <c r="B4002" s="77"/>
      <c r="C4002" s="76"/>
      <c r="D4002" s="69" t="e">
        <f>VLOOKUP($C4001:$C$4969,$C$27:$D$4969,2,0)</f>
        <v>#N/A</v>
      </c>
      <c r="E4002" s="79"/>
      <c r="F4002" s="70" t="e">
        <f>VLOOKUP($E4002:$E$4969,'PLANO DE APLICAÇÃO'!$A$4:$B$1013,2,0)</f>
        <v>#N/A</v>
      </c>
      <c r="G4002" s="71"/>
      <c r="H4002" s="130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73"/>
      <c r="J4002" s="74"/>
      <c r="K4002" s="78"/>
    </row>
    <row r="4003" spans="1:11" s="131" customFormat="1" ht="41.25" customHeight="1" thickBot="1">
      <c r="A4003" s="68"/>
      <c r="B4003" s="77"/>
      <c r="C4003" s="76"/>
      <c r="D4003" s="69" t="e">
        <f>VLOOKUP($C4002:$C$4969,$C$27:$D$4969,2,0)</f>
        <v>#N/A</v>
      </c>
      <c r="E4003" s="79"/>
      <c r="F4003" s="70" t="e">
        <f>VLOOKUP($E4003:$E$4969,'PLANO DE APLICAÇÃO'!$A$4:$B$1013,2,0)</f>
        <v>#N/A</v>
      </c>
      <c r="G4003" s="71"/>
      <c r="H4003" s="130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73"/>
      <c r="J4003" s="74"/>
      <c r="K4003" s="78"/>
    </row>
    <row r="4004" spans="1:11" s="131" customFormat="1" ht="41.25" customHeight="1" thickBot="1">
      <c r="A4004" s="68"/>
      <c r="B4004" s="77"/>
      <c r="C4004" s="76"/>
      <c r="D4004" s="69" t="e">
        <f>VLOOKUP($C4003:$C$4969,$C$27:$D$4969,2,0)</f>
        <v>#N/A</v>
      </c>
      <c r="E4004" s="79"/>
      <c r="F4004" s="70" t="e">
        <f>VLOOKUP($E4004:$E$4969,'PLANO DE APLICAÇÃO'!$A$4:$B$1013,2,0)</f>
        <v>#N/A</v>
      </c>
      <c r="G4004" s="71"/>
      <c r="H4004" s="130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73"/>
      <c r="J4004" s="74"/>
      <c r="K4004" s="78"/>
    </row>
    <row r="4005" spans="1:11" s="131" customFormat="1" ht="41.25" customHeight="1" thickBot="1">
      <c r="A4005" s="68"/>
      <c r="B4005" s="77"/>
      <c r="C4005" s="76"/>
      <c r="D4005" s="69" t="e">
        <f>VLOOKUP($C4004:$C$4969,$C$27:$D$4969,2,0)</f>
        <v>#N/A</v>
      </c>
      <c r="E4005" s="79"/>
      <c r="F4005" s="70" t="e">
        <f>VLOOKUP($E4005:$E$4969,'PLANO DE APLICAÇÃO'!$A$4:$B$1013,2,0)</f>
        <v>#N/A</v>
      </c>
      <c r="G4005" s="71"/>
      <c r="H4005" s="130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73"/>
      <c r="J4005" s="74"/>
      <c r="K4005" s="78"/>
    </row>
    <row r="4006" spans="1:11" s="131" customFormat="1" ht="41.25" customHeight="1" thickBot="1">
      <c r="A4006" s="68"/>
      <c r="B4006" s="77"/>
      <c r="C4006" s="76"/>
      <c r="D4006" s="69" t="e">
        <f>VLOOKUP($C4005:$C$4969,$C$27:$D$4969,2,0)</f>
        <v>#N/A</v>
      </c>
      <c r="E4006" s="79"/>
      <c r="F4006" s="70" t="e">
        <f>VLOOKUP($E4006:$E$4969,'PLANO DE APLICAÇÃO'!$A$4:$B$1013,2,0)</f>
        <v>#N/A</v>
      </c>
      <c r="G4006" s="71"/>
      <c r="H4006" s="130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73"/>
      <c r="J4006" s="74"/>
      <c r="K4006" s="78"/>
    </row>
    <row r="4007" spans="1:11" s="131" customFormat="1" ht="41.25" customHeight="1" thickBot="1">
      <c r="A4007" s="68"/>
      <c r="B4007" s="77"/>
      <c r="C4007" s="76"/>
      <c r="D4007" s="69" t="e">
        <f>VLOOKUP($C4006:$C$4969,$C$27:$D$4969,2,0)</f>
        <v>#N/A</v>
      </c>
      <c r="E4007" s="79"/>
      <c r="F4007" s="70" t="e">
        <f>VLOOKUP($E4007:$E$4969,'PLANO DE APLICAÇÃO'!$A$4:$B$1013,2,0)</f>
        <v>#N/A</v>
      </c>
      <c r="G4007" s="71"/>
      <c r="H4007" s="130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73"/>
      <c r="J4007" s="74"/>
      <c r="K4007" s="78"/>
    </row>
    <row r="4008" spans="1:11" s="131" customFormat="1" ht="41.25" customHeight="1" thickBot="1">
      <c r="A4008" s="68"/>
      <c r="B4008" s="77"/>
      <c r="C4008" s="76"/>
      <c r="D4008" s="69" t="e">
        <f>VLOOKUP($C4007:$C$4969,$C$27:$D$4969,2,0)</f>
        <v>#N/A</v>
      </c>
      <c r="E4008" s="79"/>
      <c r="F4008" s="70" t="e">
        <f>VLOOKUP($E4008:$E$4969,'PLANO DE APLICAÇÃO'!$A$4:$B$1013,2,0)</f>
        <v>#N/A</v>
      </c>
      <c r="G4008" s="71"/>
      <c r="H4008" s="130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73"/>
      <c r="J4008" s="74"/>
      <c r="K4008" s="78"/>
    </row>
    <row r="4009" spans="1:11" s="131" customFormat="1" ht="41.25" customHeight="1" thickBot="1">
      <c r="A4009" s="68"/>
      <c r="B4009" s="77"/>
      <c r="C4009" s="76"/>
      <c r="D4009" s="69" t="e">
        <f>VLOOKUP($C4008:$C$4969,$C$27:$D$4969,2,0)</f>
        <v>#N/A</v>
      </c>
      <c r="E4009" s="79"/>
      <c r="F4009" s="70" t="e">
        <f>VLOOKUP($E4009:$E$4969,'PLANO DE APLICAÇÃO'!$A$4:$B$1013,2,0)</f>
        <v>#N/A</v>
      </c>
      <c r="G4009" s="71"/>
      <c r="H4009" s="130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73"/>
      <c r="J4009" s="74"/>
      <c r="K4009" s="78"/>
    </row>
    <row r="4010" spans="1:11" s="131" customFormat="1" ht="41.25" customHeight="1" thickBot="1">
      <c r="A4010" s="68"/>
      <c r="B4010" s="77"/>
      <c r="C4010" s="76"/>
      <c r="D4010" s="69" t="e">
        <f>VLOOKUP($C4009:$C$4969,$C$27:$D$4969,2,0)</f>
        <v>#N/A</v>
      </c>
      <c r="E4010" s="79"/>
      <c r="F4010" s="70" t="e">
        <f>VLOOKUP($E4010:$E$4969,'PLANO DE APLICAÇÃO'!$A$4:$B$1013,2,0)</f>
        <v>#N/A</v>
      </c>
      <c r="G4010" s="71"/>
      <c r="H4010" s="130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73"/>
      <c r="J4010" s="74"/>
      <c r="K4010" s="78"/>
    </row>
    <row r="4011" spans="1:11" s="131" customFormat="1" ht="41.25" customHeight="1" thickBot="1">
      <c r="A4011" s="68"/>
      <c r="B4011" s="77"/>
      <c r="C4011" s="76"/>
      <c r="D4011" s="69" t="e">
        <f>VLOOKUP($C4010:$C$4969,$C$27:$D$4969,2,0)</f>
        <v>#N/A</v>
      </c>
      <c r="E4011" s="79"/>
      <c r="F4011" s="70" t="e">
        <f>VLOOKUP($E4011:$E$4969,'PLANO DE APLICAÇÃO'!$A$4:$B$1013,2,0)</f>
        <v>#N/A</v>
      </c>
      <c r="G4011" s="71"/>
      <c r="H4011" s="130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73"/>
      <c r="J4011" s="74"/>
      <c r="K4011" s="78"/>
    </row>
    <row r="4012" spans="1:11" s="131" customFormat="1" ht="41.25" customHeight="1" thickBot="1">
      <c r="A4012" s="68"/>
      <c r="B4012" s="77"/>
      <c r="C4012" s="76"/>
      <c r="D4012" s="69" t="e">
        <f>VLOOKUP($C4011:$C$4969,$C$27:$D$4969,2,0)</f>
        <v>#N/A</v>
      </c>
      <c r="E4012" s="79"/>
      <c r="F4012" s="70" t="e">
        <f>VLOOKUP($E4012:$E$4969,'PLANO DE APLICAÇÃO'!$A$4:$B$1013,2,0)</f>
        <v>#N/A</v>
      </c>
      <c r="G4012" s="71"/>
      <c r="H4012" s="130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73"/>
      <c r="J4012" s="74"/>
      <c r="K4012" s="78"/>
    </row>
    <row r="4013" spans="1:11" s="131" customFormat="1" ht="41.25" customHeight="1" thickBot="1">
      <c r="A4013" s="68"/>
      <c r="B4013" s="77"/>
      <c r="C4013" s="76"/>
      <c r="D4013" s="69" t="e">
        <f>VLOOKUP($C4012:$C$4969,$C$27:$D$4969,2,0)</f>
        <v>#N/A</v>
      </c>
      <c r="E4013" s="79"/>
      <c r="F4013" s="70" t="e">
        <f>VLOOKUP($E4013:$E$4969,'PLANO DE APLICAÇÃO'!$A$4:$B$1013,2,0)</f>
        <v>#N/A</v>
      </c>
      <c r="G4013" s="71"/>
      <c r="H4013" s="130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73"/>
      <c r="J4013" s="74"/>
      <c r="K4013" s="78"/>
    </row>
    <row r="4014" spans="1:11" s="131" customFormat="1" ht="41.25" customHeight="1" thickBot="1">
      <c r="A4014" s="68"/>
      <c r="B4014" s="77"/>
      <c r="C4014" s="76"/>
      <c r="D4014" s="69" t="e">
        <f>VLOOKUP($C4013:$C$4969,$C$27:$D$4969,2,0)</f>
        <v>#N/A</v>
      </c>
      <c r="E4014" s="79"/>
      <c r="F4014" s="70" t="e">
        <f>VLOOKUP($E4014:$E$4969,'PLANO DE APLICAÇÃO'!$A$4:$B$1013,2,0)</f>
        <v>#N/A</v>
      </c>
      <c r="G4014" s="71"/>
      <c r="H4014" s="130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73"/>
      <c r="J4014" s="74"/>
      <c r="K4014" s="78"/>
    </row>
    <row r="4015" spans="1:11" s="131" customFormat="1" ht="41.25" customHeight="1" thickBot="1">
      <c r="A4015" s="68"/>
      <c r="B4015" s="77"/>
      <c r="C4015" s="76"/>
      <c r="D4015" s="69" t="e">
        <f>VLOOKUP($C4014:$C$4969,$C$27:$D$4969,2,0)</f>
        <v>#N/A</v>
      </c>
      <c r="E4015" s="79"/>
      <c r="F4015" s="70" t="e">
        <f>VLOOKUP($E4015:$E$4969,'PLANO DE APLICAÇÃO'!$A$4:$B$1013,2,0)</f>
        <v>#N/A</v>
      </c>
      <c r="G4015" s="71"/>
      <c r="H4015" s="130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73"/>
      <c r="J4015" s="74"/>
      <c r="K4015" s="78"/>
    </row>
    <row r="4016" spans="1:11" s="131" customFormat="1" ht="41.25" customHeight="1" thickBot="1">
      <c r="A4016" s="68"/>
      <c r="B4016" s="77"/>
      <c r="C4016" s="76"/>
      <c r="D4016" s="69" t="e">
        <f>VLOOKUP($C4015:$C$4969,$C$27:$D$4969,2,0)</f>
        <v>#N/A</v>
      </c>
      <c r="E4016" s="79"/>
      <c r="F4016" s="70" t="e">
        <f>VLOOKUP($E4016:$E$4969,'PLANO DE APLICAÇÃO'!$A$4:$B$1013,2,0)</f>
        <v>#N/A</v>
      </c>
      <c r="G4016" s="71"/>
      <c r="H4016" s="130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73"/>
      <c r="J4016" s="74"/>
      <c r="K4016" s="78"/>
    </row>
    <row r="4017" spans="1:11" s="131" customFormat="1" ht="41.25" customHeight="1" thickBot="1">
      <c r="A4017" s="68"/>
      <c r="B4017" s="77"/>
      <c r="C4017" s="76"/>
      <c r="D4017" s="69" t="e">
        <f>VLOOKUP($C4016:$C$4969,$C$27:$D$4969,2,0)</f>
        <v>#N/A</v>
      </c>
      <c r="E4017" s="79"/>
      <c r="F4017" s="70" t="e">
        <f>VLOOKUP($E4017:$E$4969,'PLANO DE APLICAÇÃO'!$A$4:$B$1013,2,0)</f>
        <v>#N/A</v>
      </c>
      <c r="G4017" s="71"/>
      <c r="H4017" s="130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73"/>
      <c r="J4017" s="74"/>
      <c r="K4017" s="78"/>
    </row>
    <row r="4018" spans="1:11" s="131" customFormat="1" ht="41.25" customHeight="1" thickBot="1">
      <c r="A4018" s="68"/>
      <c r="B4018" s="77"/>
      <c r="C4018" s="76"/>
      <c r="D4018" s="69" t="e">
        <f>VLOOKUP($C4017:$C$4969,$C$27:$D$4969,2,0)</f>
        <v>#N/A</v>
      </c>
      <c r="E4018" s="79"/>
      <c r="F4018" s="70" t="e">
        <f>VLOOKUP($E4018:$E$4969,'PLANO DE APLICAÇÃO'!$A$4:$B$1013,2,0)</f>
        <v>#N/A</v>
      </c>
      <c r="G4018" s="71"/>
      <c r="H4018" s="130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73"/>
      <c r="J4018" s="74"/>
      <c r="K4018" s="78"/>
    </row>
    <row r="4019" spans="1:11" s="131" customFormat="1" ht="41.25" customHeight="1" thickBot="1">
      <c r="A4019" s="68"/>
      <c r="B4019" s="77"/>
      <c r="C4019" s="76"/>
      <c r="D4019" s="69" t="e">
        <f>VLOOKUP($C4018:$C$4969,$C$27:$D$4969,2,0)</f>
        <v>#N/A</v>
      </c>
      <c r="E4019" s="79"/>
      <c r="F4019" s="70" t="e">
        <f>VLOOKUP($E4019:$E$4969,'PLANO DE APLICAÇÃO'!$A$4:$B$1013,2,0)</f>
        <v>#N/A</v>
      </c>
      <c r="G4019" s="71"/>
      <c r="H4019" s="130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73"/>
      <c r="J4019" s="74"/>
      <c r="K4019" s="78"/>
    </row>
    <row r="4020" spans="1:11" s="131" customFormat="1" ht="41.25" customHeight="1" thickBot="1">
      <c r="A4020" s="68"/>
      <c r="B4020" s="77"/>
      <c r="C4020" s="76"/>
      <c r="D4020" s="69" t="e">
        <f>VLOOKUP($C4019:$C$4969,$C$27:$D$4969,2,0)</f>
        <v>#N/A</v>
      </c>
      <c r="E4020" s="79"/>
      <c r="F4020" s="70" t="e">
        <f>VLOOKUP($E4020:$E$4969,'PLANO DE APLICAÇÃO'!$A$4:$B$1013,2,0)</f>
        <v>#N/A</v>
      </c>
      <c r="G4020" s="71"/>
      <c r="H4020" s="130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73"/>
      <c r="J4020" s="74"/>
      <c r="K4020" s="78"/>
    </row>
    <row r="4021" spans="1:11" s="131" customFormat="1" ht="41.25" customHeight="1" thickBot="1">
      <c r="A4021" s="68"/>
      <c r="B4021" s="77"/>
      <c r="C4021" s="76"/>
      <c r="D4021" s="69" t="e">
        <f>VLOOKUP($C4020:$C$4969,$C$27:$D$4969,2,0)</f>
        <v>#N/A</v>
      </c>
      <c r="E4021" s="79"/>
      <c r="F4021" s="70" t="e">
        <f>VLOOKUP($E4021:$E$4969,'PLANO DE APLICAÇÃO'!$A$4:$B$1013,2,0)</f>
        <v>#N/A</v>
      </c>
      <c r="G4021" s="71"/>
      <c r="H4021" s="130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73"/>
      <c r="J4021" s="74"/>
      <c r="K4021" s="78"/>
    </row>
    <row r="4022" spans="1:11" s="131" customFormat="1" ht="41.25" customHeight="1" thickBot="1">
      <c r="A4022" s="68"/>
      <c r="B4022" s="77"/>
      <c r="C4022" s="76"/>
      <c r="D4022" s="69" t="e">
        <f>VLOOKUP($C4021:$C$4969,$C$27:$D$4969,2,0)</f>
        <v>#N/A</v>
      </c>
      <c r="E4022" s="79"/>
      <c r="F4022" s="70" t="e">
        <f>VLOOKUP($E4022:$E$4969,'PLANO DE APLICAÇÃO'!$A$4:$B$1013,2,0)</f>
        <v>#N/A</v>
      </c>
      <c r="G4022" s="71"/>
      <c r="H4022" s="130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73"/>
      <c r="J4022" s="74"/>
      <c r="K4022" s="78"/>
    </row>
    <row r="4023" spans="1:11" s="131" customFormat="1" ht="41.25" customHeight="1" thickBot="1">
      <c r="A4023" s="68"/>
      <c r="B4023" s="77"/>
      <c r="C4023" s="76"/>
      <c r="D4023" s="69" t="e">
        <f>VLOOKUP($C4022:$C$4969,$C$27:$D$4969,2,0)</f>
        <v>#N/A</v>
      </c>
      <c r="E4023" s="79"/>
      <c r="F4023" s="70" t="e">
        <f>VLOOKUP($E4023:$E$4969,'PLANO DE APLICAÇÃO'!$A$4:$B$1013,2,0)</f>
        <v>#N/A</v>
      </c>
      <c r="G4023" s="71"/>
      <c r="H4023" s="130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73"/>
      <c r="J4023" s="74"/>
      <c r="K4023" s="78"/>
    </row>
    <row r="4024" spans="1:11" s="131" customFormat="1" ht="41.25" customHeight="1" thickBot="1">
      <c r="A4024" s="68"/>
      <c r="B4024" s="77"/>
      <c r="C4024" s="76"/>
      <c r="D4024" s="69" t="e">
        <f>VLOOKUP($C4023:$C$4969,$C$27:$D$4969,2,0)</f>
        <v>#N/A</v>
      </c>
      <c r="E4024" s="79"/>
      <c r="F4024" s="70" t="e">
        <f>VLOOKUP($E4024:$E$4969,'PLANO DE APLICAÇÃO'!$A$4:$B$1013,2,0)</f>
        <v>#N/A</v>
      </c>
      <c r="G4024" s="71"/>
      <c r="H4024" s="130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73"/>
      <c r="J4024" s="74"/>
      <c r="K4024" s="78"/>
    </row>
    <row r="4025" spans="1:11" s="131" customFormat="1" ht="41.25" customHeight="1" thickBot="1">
      <c r="A4025" s="68"/>
      <c r="B4025" s="77"/>
      <c r="C4025" s="76"/>
      <c r="D4025" s="69" t="e">
        <f>VLOOKUP($C4024:$C$4969,$C$27:$D$4969,2,0)</f>
        <v>#N/A</v>
      </c>
      <c r="E4025" s="79"/>
      <c r="F4025" s="70" t="e">
        <f>VLOOKUP($E4025:$E$4969,'PLANO DE APLICAÇÃO'!$A$4:$B$1013,2,0)</f>
        <v>#N/A</v>
      </c>
      <c r="G4025" s="71"/>
      <c r="H4025" s="130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73"/>
      <c r="J4025" s="74"/>
      <c r="K4025" s="78"/>
    </row>
    <row r="4026" spans="1:11" s="131" customFormat="1" ht="41.25" customHeight="1" thickBot="1">
      <c r="A4026" s="68"/>
      <c r="B4026" s="77"/>
      <c r="C4026" s="76"/>
      <c r="D4026" s="69" t="e">
        <f>VLOOKUP($C4025:$C$4969,$C$27:$D$4969,2,0)</f>
        <v>#N/A</v>
      </c>
      <c r="E4026" s="79"/>
      <c r="F4026" s="70" t="e">
        <f>VLOOKUP($E4026:$E$4969,'PLANO DE APLICAÇÃO'!$A$4:$B$1013,2,0)</f>
        <v>#N/A</v>
      </c>
      <c r="G4026" s="71"/>
      <c r="H4026" s="130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73"/>
      <c r="J4026" s="74"/>
      <c r="K4026" s="78"/>
    </row>
    <row r="4027" spans="1:11" s="131" customFormat="1" ht="41.25" customHeight="1" thickBot="1">
      <c r="A4027" s="68"/>
      <c r="B4027" s="77"/>
      <c r="C4027" s="76"/>
      <c r="D4027" s="69" t="e">
        <f>VLOOKUP($C4026:$C$4969,$C$27:$D$4969,2,0)</f>
        <v>#N/A</v>
      </c>
      <c r="E4027" s="79"/>
      <c r="F4027" s="70" t="e">
        <f>VLOOKUP($E4027:$E$4969,'PLANO DE APLICAÇÃO'!$A$4:$B$1013,2,0)</f>
        <v>#N/A</v>
      </c>
      <c r="G4027" s="71"/>
      <c r="H4027" s="130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73"/>
      <c r="J4027" s="74"/>
      <c r="K4027" s="78"/>
    </row>
    <row r="4028" spans="1:11" s="131" customFormat="1" ht="41.25" customHeight="1" thickBot="1">
      <c r="A4028" s="68"/>
      <c r="B4028" s="77"/>
      <c r="C4028" s="76"/>
      <c r="D4028" s="69" t="e">
        <f>VLOOKUP($C4027:$C$4969,$C$27:$D$4969,2,0)</f>
        <v>#N/A</v>
      </c>
      <c r="E4028" s="79"/>
      <c r="F4028" s="70" t="e">
        <f>VLOOKUP($E4028:$E$4969,'PLANO DE APLICAÇÃO'!$A$4:$B$1013,2,0)</f>
        <v>#N/A</v>
      </c>
      <c r="G4028" s="71"/>
      <c r="H4028" s="130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73"/>
      <c r="J4028" s="74"/>
      <c r="K4028" s="78"/>
    </row>
    <row r="4029" spans="1:11" s="131" customFormat="1" ht="41.25" customHeight="1" thickBot="1">
      <c r="A4029" s="68"/>
      <c r="B4029" s="77"/>
      <c r="C4029" s="76"/>
      <c r="D4029" s="69" t="e">
        <f>VLOOKUP($C4028:$C$4969,$C$27:$D$4969,2,0)</f>
        <v>#N/A</v>
      </c>
      <c r="E4029" s="79"/>
      <c r="F4029" s="70" t="e">
        <f>VLOOKUP($E4029:$E$4969,'PLANO DE APLICAÇÃO'!$A$4:$B$1013,2,0)</f>
        <v>#N/A</v>
      </c>
      <c r="G4029" s="71"/>
      <c r="H4029" s="130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73"/>
      <c r="J4029" s="74"/>
      <c r="K4029" s="78"/>
    </row>
    <row r="4030" spans="1:11" s="131" customFormat="1" ht="41.25" customHeight="1" thickBot="1">
      <c r="A4030" s="68"/>
      <c r="B4030" s="77"/>
      <c r="C4030" s="76"/>
      <c r="D4030" s="69" t="e">
        <f>VLOOKUP($C4029:$C$4969,$C$27:$D$4969,2,0)</f>
        <v>#N/A</v>
      </c>
      <c r="E4030" s="79"/>
      <c r="F4030" s="70" t="e">
        <f>VLOOKUP($E4030:$E$4969,'PLANO DE APLICAÇÃO'!$A$4:$B$1013,2,0)</f>
        <v>#N/A</v>
      </c>
      <c r="G4030" s="71"/>
      <c r="H4030" s="130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73"/>
      <c r="J4030" s="74"/>
      <c r="K4030" s="78"/>
    </row>
    <row r="4031" spans="1:11" s="131" customFormat="1" ht="41.25" customHeight="1" thickBot="1">
      <c r="A4031" s="68"/>
      <c r="B4031" s="77"/>
      <c r="C4031" s="76"/>
      <c r="D4031" s="69" t="e">
        <f>VLOOKUP($C4030:$C$4969,$C$27:$D$4969,2,0)</f>
        <v>#N/A</v>
      </c>
      <c r="E4031" s="79"/>
      <c r="F4031" s="70" t="e">
        <f>VLOOKUP($E4031:$E$4969,'PLANO DE APLICAÇÃO'!$A$4:$B$1013,2,0)</f>
        <v>#N/A</v>
      </c>
      <c r="G4031" s="71"/>
      <c r="H4031" s="130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73"/>
      <c r="J4031" s="74"/>
      <c r="K4031" s="78"/>
    </row>
    <row r="4032" spans="1:11" s="131" customFormat="1" ht="41.25" customHeight="1" thickBot="1">
      <c r="A4032" s="68"/>
      <c r="B4032" s="77"/>
      <c r="C4032" s="76"/>
      <c r="D4032" s="69" t="e">
        <f>VLOOKUP($C4031:$C$4969,$C$27:$D$4969,2,0)</f>
        <v>#N/A</v>
      </c>
      <c r="E4032" s="79"/>
      <c r="F4032" s="70" t="e">
        <f>VLOOKUP($E4032:$E$4969,'PLANO DE APLICAÇÃO'!$A$4:$B$1013,2,0)</f>
        <v>#N/A</v>
      </c>
      <c r="G4032" s="71"/>
      <c r="H4032" s="130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73"/>
      <c r="J4032" s="74"/>
      <c r="K4032" s="78"/>
    </row>
    <row r="4033" spans="1:11" s="131" customFormat="1" ht="41.25" customHeight="1" thickBot="1">
      <c r="A4033" s="68"/>
      <c r="B4033" s="77"/>
      <c r="C4033" s="76"/>
      <c r="D4033" s="69" t="e">
        <f>VLOOKUP($C4032:$C$4969,$C$27:$D$4969,2,0)</f>
        <v>#N/A</v>
      </c>
      <c r="E4033" s="79"/>
      <c r="F4033" s="70" t="e">
        <f>VLOOKUP($E4033:$E$4969,'PLANO DE APLICAÇÃO'!$A$4:$B$1013,2,0)</f>
        <v>#N/A</v>
      </c>
      <c r="G4033" s="71"/>
      <c r="H4033" s="130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73"/>
      <c r="J4033" s="74"/>
      <c r="K4033" s="78"/>
    </row>
    <row r="4034" spans="1:11" s="131" customFormat="1" ht="41.25" customHeight="1" thickBot="1">
      <c r="A4034" s="68"/>
      <c r="B4034" s="77"/>
      <c r="C4034" s="76"/>
      <c r="D4034" s="69" t="e">
        <f>VLOOKUP($C4033:$C$4969,$C$27:$D$4969,2,0)</f>
        <v>#N/A</v>
      </c>
      <c r="E4034" s="79"/>
      <c r="F4034" s="70" t="e">
        <f>VLOOKUP($E4034:$E$4969,'PLANO DE APLICAÇÃO'!$A$4:$B$1013,2,0)</f>
        <v>#N/A</v>
      </c>
      <c r="G4034" s="71"/>
      <c r="H4034" s="130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73"/>
      <c r="J4034" s="74"/>
      <c r="K4034" s="78"/>
    </row>
    <row r="4035" spans="1:11" s="131" customFormat="1" ht="41.25" customHeight="1" thickBot="1">
      <c r="A4035" s="68"/>
      <c r="B4035" s="77"/>
      <c r="C4035" s="76"/>
      <c r="D4035" s="69" t="e">
        <f>VLOOKUP($C4034:$C$4969,$C$27:$D$4969,2,0)</f>
        <v>#N/A</v>
      </c>
      <c r="E4035" s="79"/>
      <c r="F4035" s="70" t="e">
        <f>VLOOKUP($E4035:$E$4969,'PLANO DE APLICAÇÃO'!$A$4:$B$1013,2,0)</f>
        <v>#N/A</v>
      </c>
      <c r="G4035" s="71"/>
      <c r="H4035" s="130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73"/>
      <c r="J4035" s="74"/>
      <c r="K4035" s="78"/>
    </row>
    <row r="4036" spans="1:11" s="131" customFormat="1" ht="41.25" customHeight="1" thickBot="1">
      <c r="A4036" s="68"/>
      <c r="B4036" s="77"/>
      <c r="C4036" s="76"/>
      <c r="D4036" s="69" t="e">
        <f>VLOOKUP($C4035:$C$4969,$C$27:$D$4969,2,0)</f>
        <v>#N/A</v>
      </c>
      <c r="E4036" s="79"/>
      <c r="F4036" s="70" t="e">
        <f>VLOOKUP($E4036:$E$4969,'PLANO DE APLICAÇÃO'!$A$4:$B$1013,2,0)</f>
        <v>#N/A</v>
      </c>
      <c r="G4036" s="71"/>
      <c r="H4036" s="130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73"/>
      <c r="J4036" s="74"/>
      <c r="K4036" s="78"/>
    </row>
    <row r="4037" spans="1:11" s="131" customFormat="1" ht="41.25" customHeight="1" thickBot="1">
      <c r="A4037" s="68"/>
      <c r="B4037" s="77"/>
      <c r="C4037" s="76"/>
      <c r="D4037" s="69" t="e">
        <f>VLOOKUP($C4036:$C$4969,$C$27:$D$4969,2,0)</f>
        <v>#N/A</v>
      </c>
      <c r="E4037" s="79"/>
      <c r="F4037" s="70" t="e">
        <f>VLOOKUP($E4037:$E$4969,'PLANO DE APLICAÇÃO'!$A$4:$B$1013,2,0)</f>
        <v>#N/A</v>
      </c>
      <c r="G4037" s="71"/>
      <c r="H4037" s="130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73"/>
      <c r="J4037" s="74"/>
      <c r="K4037" s="78"/>
    </row>
    <row r="4038" spans="1:11" s="131" customFormat="1" ht="41.25" customHeight="1" thickBot="1">
      <c r="A4038" s="68"/>
      <c r="B4038" s="77"/>
      <c r="C4038" s="76"/>
      <c r="D4038" s="69" t="e">
        <f>VLOOKUP($C4037:$C$4969,$C$27:$D$4969,2,0)</f>
        <v>#N/A</v>
      </c>
      <c r="E4038" s="79"/>
      <c r="F4038" s="70" t="e">
        <f>VLOOKUP($E4038:$E$4969,'PLANO DE APLICAÇÃO'!$A$4:$B$1013,2,0)</f>
        <v>#N/A</v>
      </c>
      <c r="G4038" s="71"/>
      <c r="H4038" s="130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73"/>
      <c r="J4038" s="74"/>
      <c r="K4038" s="78"/>
    </row>
    <row r="4039" spans="1:11" s="131" customFormat="1" ht="41.25" customHeight="1" thickBot="1">
      <c r="A4039" s="68"/>
      <c r="B4039" s="77"/>
      <c r="C4039" s="76"/>
      <c r="D4039" s="69" t="e">
        <f>VLOOKUP($C4038:$C$4969,$C$27:$D$4969,2,0)</f>
        <v>#N/A</v>
      </c>
      <c r="E4039" s="79"/>
      <c r="F4039" s="70" t="e">
        <f>VLOOKUP($E4039:$E$4969,'PLANO DE APLICAÇÃO'!$A$4:$B$1013,2,0)</f>
        <v>#N/A</v>
      </c>
      <c r="G4039" s="71"/>
      <c r="H4039" s="130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73"/>
      <c r="J4039" s="74"/>
      <c r="K4039" s="78"/>
    </row>
    <row r="4040" spans="1:11" s="131" customFormat="1" ht="41.25" customHeight="1" thickBot="1">
      <c r="A4040" s="68"/>
      <c r="B4040" s="77"/>
      <c r="C4040" s="76"/>
      <c r="D4040" s="69" t="e">
        <f>VLOOKUP($C4039:$C$4969,$C$27:$D$4969,2,0)</f>
        <v>#N/A</v>
      </c>
      <c r="E4040" s="79"/>
      <c r="F4040" s="70" t="e">
        <f>VLOOKUP($E4040:$E$4969,'PLANO DE APLICAÇÃO'!$A$4:$B$1013,2,0)</f>
        <v>#N/A</v>
      </c>
      <c r="G4040" s="71"/>
      <c r="H4040" s="130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73"/>
      <c r="J4040" s="74"/>
      <c r="K4040" s="78"/>
    </row>
    <row r="4041" spans="1:11" s="131" customFormat="1" ht="41.25" customHeight="1" thickBot="1">
      <c r="A4041" s="68"/>
      <c r="B4041" s="77"/>
      <c r="C4041" s="76"/>
      <c r="D4041" s="69" t="e">
        <f>VLOOKUP($C4040:$C$4969,$C$27:$D$4969,2,0)</f>
        <v>#N/A</v>
      </c>
      <c r="E4041" s="79"/>
      <c r="F4041" s="70" t="e">
        <f>VLOOKUP($E4041:$E$4969,'PLANO DE APLICAÇÃO'!$A$4:$B$1013,2,0)</f>
        <v>#N/A</v>
      </c>
      <c r="G4041" s="71"/>
      <c r="H4041" s="130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73"/>
      <c r="J4041" s="74"/>
      <c r="K4041" s="78"/>
    </row>
    <row r="4042" spans="1:11" s="131" customFormat="1" ht="41.25" customHeight="1" thickBot="1">
      <c r="A4042" s="68"/>
      <c r="B4042" s="77"/>
      <c r="C4042" s="76"/>
      <c r="D4042" s="69" t="e">
        <f>VLOOKUP($C4041:$C$4969,$C$27:$D$4969,2,0)</f>
        <v>#N/A</v>
      </c>
      <c r="E4042" s="79"/>
      <c r="F4042" s="70" t="e">
        <f>VLOOKUP($E4042:$E$4969,'PLANO DE APLICAÇÃO'!$A$4:$B$1013,2,0)</f>
        <v>#N/A</v>
      </c>
      <c r="G4042" s="71"/>
      <c r="H4042" s="130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73"/>
      <c r="J4042" s="74"/>
      <c r="K4042" s="78"/>
    </row>
    <row r="4043" spans="1:11" s="131" customFormat="1" ht="41.25" customHeight="1" thickBot="1">
      <c r="A4043" s="68"/>
      <c r="B4043" s="77"/>
      <c r="C4043" s="76"/>
      <c r="D4043" s="69" t="e">
        <f>VLOOKUP($C4042:$C$4969,$C$27:$D$4969,2,0)</f>
        <v>#N/A</v>
      </c>
      <c r="E4043" s="79"/>
      <c r="F4043" s="70" t="e">
        <f>VLOOKUP($E4043:$E$4969,'PLANO DE APLICAÇÃO'!$A$4:$B$1013,2,0)</f>
        <v>#N/A</v>
      </c>
      <c r="G4043" s="71"/>
      <c r="H4043" s="130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73"/>
      <c r="J4043" s="74"/>
      <c r="K4043" s="78"/>
    </row>
    <row r="4044" spans="1:11" s="131" customFormat="1" ht="41.25" customHeight="1" thickBot="1">
      <c r="A4044" s="68"/>
      <c r="B4044" s="77"/>
      <c r="C4044" s="76"/>
      <c r="D4044" s="69" t="e">
        <f>VLOOKUP($C4043:$C$4969,$C$27:$D$4969,2,0)</f>
        <v>#N/A</v>
      </c>
      <c r="E4044" s="79"/>
      <c r="F4044" s="70" t="e">
        <f>VLOOKUP($E4044:$E$4969,'PLANO DE APLICAÇÃO'!$A$4:$B$1013,2,0)</f>
        <v>#N/A</v>
      </c>
      <c r="G4044" s="71"/>
      <c r="H4044" s="130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73"/>
      <c r="J4044" s="74"/>
      <c r="K4044" s="78"/>
    </row>
    <row r="4045" spans="1:11" s="131" customFormat="1" ht="41.25" customHeight="1" thickBot="1">
      <c r="A4045" s="68"/>
      <c r="B4045" s="77"/>
      <c r="C4045" s="76"/>
      <c r="D4045" s="69" t="e">
        <f>VLOOKUP($C4044:$C$4969,$C$27:$D$4969,2,0)</f>
        <v>#N/A</v>
      </c>
      <c r="E4045" s="79"/>
      <c r="F4045" s="70" t="e">
        <f>VLOOKUP($E4045:$E$4969,'PLANO DE APLICAÇÃO'!$A$4:$B$1013,2,0)</f>
        <v>#N/A</v>
      </c>
      <c r="G4045" s="71"/>
      <c r="H4045" s="130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73"/>
      <c r="J4045" s="74"/>
      <c r="K4045" s="78"/>
    </row>
    <row r="4046" spans="1:11" s="131" customFormat="1" ht="41.25" customHeight="1" thickBot="1">
      <c r="A4046" s="68"/>
      <c r="B4046" s="77"/>
      <c r="C4046" s="76"/>
      <c r="D4046" s="69" t="e">
        <f>VLOOKUP($C4045:$C$4969,$C$27:$D$4969,2,0)</f>
        <v>#N/A</v>
      </c>
      <c r="E4046" s="79"/>
      <c r="F4046" s="70" t="e">
        <f>VLOOKUP($E4046:$E$4969,'PLANO DE APLICAÇÃO'!$A$4:$B$1013,2,0)</f>
        <v>#N/A</v>
      </c>
      <c r="G4046" s="71"/>
      <c r="H4046" s="130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73"/>
      <c r="J4046" s="74"/>
      <c r="K4046" s="78"/>
    </row>
    <row r="4047" spans="1:11" s="131" customFormat="1" ht="41.25" customHeight="1" thickBot="1">
      <c r="A4047" s="68"/>
      <c r="B4047" s="77"/>
      <c r="C4047" s="76"/>
      <c r="D4047" s="69" t="e">
        <f>VLOOKUP($C4046:$C$4969,$C$27:$D$4969,2,0)</f>
        <v>#N/A</v>
      </c>
      <c r="E4047" s="79"/>
      <c r="F4047" s="70" t="e">
        <f>VLOOKUP($E4047:$E$4969,'PLANO DE APLICAÇÃO'!$A$4:$B$1013,2,0)</f>
        <v>#N/A</v>
      </c>
      <c r="G4047" s="71"/>
      <c r="H4047" s="130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73"/>
      <c r="J4047" s="74"/>
      <c r="K4047" s="78"/>
    </row>
    <row r="4048" spans="1:11" s="131" customFormat="1" ht="41.25" customHeight="1" thickBot="1">
      <c r="A4048" s="68"/>
      <c r="B4048" s="77"/>
      <c r="C4048" s="76"/>
      <c r="D4048" s="69" t="e">
        <f>VLOOKUP($C4047:$C$4969,$C$27:$D$4969,2,0)</f>
        <v>#N/A</v>
      </c>
      <c r="E4048" s="79"/>
      <c r="F4048" s="70" t="e">
        <f>VLOOKUP($E4048:$E$4969,'PLANO DE APLICAÇÃO'!$A$4:$B$1013,2,0)</f>
        <v>#N/A</v>
      </c>
      <c r="G4048" s="71"/>
      <c r="H4048" s="130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73"/>
      <c r="J4048" s="74"/>
      <c r="K4048" s="78"/>
    </row>
    <row r="4049" spans="1:11" s="131" customFormat="1" ht="41.25" customHeight="1" thickBot="1">
      <c r="A4049" s="68"/>
      <c r="B4049" s="77"/>
      <c r="C4049" s="76"/>
      <c r="D4049" s="69" t="e">
        <f>VLOOKUP($C4048:$C$4969,$C$27:$D$4969,2,0)</f>
        <v>#N/A</v>
      </c>
      <c r="E4049" s="79"/>
      <c r="F4049" s="70" t="e">
        <f>VLOOKUP($E4049:$E$4969,'PLANO DE APLICAÇÃO'!$A$4:$B$1013,2,0)</f>
        <v>#N/A</v>
      </c>
      <c r="G4049" s="71"/>
      <c r="H4049" s="130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73"/>
      <c r="J4049" s="74"/>
      <c r="K4049" s="78"/>
    </row>
    <row r="4050" spans="1:11" s="131" customFormat="1" ht="41.25" customHeight="1" thickBot="1">
      <c r="A4050" s="68"/>
      <c r="B4050" s="77"/>
      <c r="C4050" s="76"/>
      <c r="D4050" s="69" t="e">
        <f>VLOOKUP($C4049:$C$4969,$C$27:$D$4969,2,0)</f>
        <v>#N/A</v>
      </c>
      <c r="E4050" s="79"/>
      <c r="F4050" s="70" t="e">
        <f>VLOOKUP($E4050:$E$4969,'PLANO DE APLICAÇÃO'!$A$4:$B$1013,2,0)</f>
        <v>#N/A</v>
      </c>
      <c r="G4050" s="71"/>
      <c r="H4050" s="130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73"/>
      <c r="J4050" s="74"/>
      <c r="K4050" s="78"/>
    </row>
    <row r="4051" spans="1:11" s="131" customFormat="1" ht="41.25" customHeight="1" thickBot="1">
      <c r="A4051" s="68"/>
      <c r="B4051" s="77"/>
      <c r="C4051" s="76"/>
      <c r="D4051" s="69" t="e">
        <f>VLOOKUP($C4050:$C$4969,$C$27:$D$4969,2,0)</f>
        <v>#N/A</v>
      </c>
      <c r="E4051" s="79"/>
      <c r="F4051" s="70" t="e">
        <f>VLOOKUP($E4051:$E$4969,'PLANO DE APLICAÇÃO'!$A$4:$B$1013,2,0)</f>
        <v>#N/A</v>
      </c>
      <c r="G4051" s="71"/>
      <c r="H4051" s="130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73"/>
      <c r="J4051" s="74"/>
      <c r="K4051" s="78"/>
    </row>
    <row r="4052" spans="1:11" s="131" customFormat="1" ht="41.25" customHeight="1" thickBot="1">
      <c r="A4052" s="68"/>
      <c r="B4052" s="77"/>
      <c r="C4052" s="76"/>
      <c r="D4052" s="69" t="e">
        <f>VLOOKUP($C4051:$C$4969,$C$27:$D$4969,2,0)</f>
        <v>#N/A</v>
      </c>
      <c r="E4052" s="79"/>
      <c r="F4052" s="70" t="e">
        <f>VLOOKUP($E4052:$E$4969,'PLANO DE APLICAÇÃO'!$A$4:$B$1013,2,0)</f>
        <v>#N/A</v>
      </c>
      <c r="G4052" s="71"/>
      <c r="H4052" s="130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73"/>
      <c r="J4052" s="74"/>
      <c r="K4052" s="78"/>
    </row>
    <row r="4053" spans="1:11" s="131" customFormat="1" ht="41.25" customHeight="1" thickBot="1">
      <c r="A4053" s="68"/>
      <c r="B4053" s="77"/>
      <c r="C4053" s="76"/>
      <c r="D4053" s="69" t="e">
        <f>VLOOKUP($C4052:$C$4969,$C$27:$D$4969,2,0)</f>
        <v>#N/A</v>
      </c>
      <c r="E4053" s="79"/>
      <c r="F4053" s="70" t="e">
        <f>VLOOKUP($E4053:$E$4969,'PLANO DE APLICAÇÃO'!$A$4:$B$1013,2,0)</f>
        <v>#N/A</v>
      </c>
      <c r="G4053" s="71"/>
      <c r="H4053" s="130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73"/>
      <c r="J4053" s="74"/>
      <c r="K4053" s="78"/>
    </row>
    <row r="4054" spans="1:11" s="131" customFormat="1" ht="41.25" customHeight="1" thickBot="1">
      <c r="A4054" s="68"/>
      <c r="B4054" s="77"/>
      <c r="C4054" s="76"/>
      <c r="D4054" s="69" t="e">
        <f>VLOOKUP($C4053:$C$4969,$C$27:$D$4969,2,0)</f>
        <v>#N/A</v>
      </c>
      <c r="E4054" s="79"/>
      <c r="F4054" s="70" t="e">
        <f>VLOOKUP($E4054:$E$4969,'PLANO DE APLICAÇÃO'!$A$4:$B$1013,2,0)</f>
        <v>#N/A</v>
      </c>
      <c r="G4054" s="71"/>
      <c r="H4054" s="130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73"/>
      <c r="J4054" s="74"/>
      <c r="K4054" s="78"/>
    </row>
    <row r="4055" spans="1:11" s="131" customFormat="1" ht="41.25" customHeight="1" thickBot="1">
      <c r="A4055" s="68"/>
      <c r="B4055" s="77"/>
      <c r="C4055" s="76"/>
      <c r="D4055" s="69" t="e">
        <f>VLOOKUP($C4054:$C$4969,$C$27:$D$4969,2,0)</f>
        <v>#N/A</v>
      </c>
      <c r="E4055" s="79"/>
      <c r="F4055" s="70" t="e">
        <f>VLOOKUP($E4055:$E$4969,'PLANO DE APLICAÇÃO'!$A$4:$B$1013,2,0)</f>
        <v>#N/A</v>
      </c>
      <c r="G4055" s="71"/>
      <c r="H4055" s="130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73"/>
      <c r="J4055" s="74"/>
      <c r="K4055" s="78"/>
    </row>
    <row r="4056" spans="1:11" s="131" customFormat="1" ht="41.25" customHeight="1" thickBot="1">
      <c r="A4056" s="68"/>
      <c r="B4056" s="77"/>
      <c r="C4056" s="76"/>
      <c r="D4056" s="69" t="e">
        <f>VLOOKUP($C4055:$C$4969,$C$27:$D$4969,2,0)</f>
        <v>#N/A</v>
      </c>
      <c r="E4056" s="79"/>
      <c r="F4056" s="70" t="e">
        <f>VLOOKUP($E4056:$E$4969,'PLANO DE APLICAÇÃO'!$A$4:$B$1013,2,0)</f>
        <v>#N/A</v>
      </c>
      <c r="G4056" s="71"/>
      <c r="H4056" s="130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73"/>
      <c r="J4056" s="74"/>
      <c r="K4056" s="78"/>
    </row>
    <row r="4057" spans="1:11" s="131" customFormat="1" ht="41.25" customHeight="1" thickBot="1">
      <c r="A4057" s="68"/>
      <c r="B4057" s="77"/>
      <c r="C4057" s="76"/>
      <c r="D4057" s="69" t="e">
        <f>VLOOKUP($C4056:$C$4969,$C$27:$D$4969,2,0)</f>
        <v>#N/A</v>
      </c>
      <c r="E4057" s="79"/>
      <c r="F4057" s="70" t="e">
        <f>VLOOKUP($E4057:$E$4969,'PLANO DE APLICAÇÃO'!$A$4:$B$1013,2,0)</f>
        <v>#N/A</v>
      </c>
      <c r="G4057" s="71"/>
      <c r="H4057" s="130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73"/>
      <c r="J4057" s="74"/>
      <c r="K4057" s="78"/>
    </row>
    <row r="4058" spans="1:11" s="131" customFormat="1" ht="41.25" customHeight="1" thickBot="1">
      <c r="A4058" s="68"/>
      <c r="B4058" s="77"/>
      <c r="C4058" s="76"/>
      <c r="D4058" s="69" t="e">
        <f>VLOOKUP($C4057:$C$4969,$C$27:$D$4969,2,0)</f>
        <v>#N/A</v>
      </c>
      <c r="E4058" s="79"/>
      <c r="F4058" s="70" t="e">
        <f>VLOOKUP($E4058:$E$4969,'PLANO DE APLICAÇÃO'!$A$4:$B$1013,2,0)</f>
        <v>#N/A</v>
      </c>
      <c r="G4058" s="71"/>
      <c r="H4058" s="130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73"/>
      <c r="J4058" s="74"/>
      <c r="K4058" s="78"/>
    </row>
    <row r="4059" spans="1:11" s="131" customFormat="1" ht="41.25" customHeight="1" thickBot="1">
      <c r="A4059" s="68"/>
      <c r="B4059" s="77"/>
      <c r="C4059" s="76"/>
      <c r="D4059" s="69" t="e">
        <f>VLOOKUP($C4058:$C$4969,$C$27:$D$4969,2,0)</f>
        <v>#N/A</v>
      </c>
      <c r="E4059" s="79"/>
      <c r="F4059" s="70" t="e">
        <f>VLOOKUP($E4059:$E$4969,'PLANO DE APLICAÇÃO'!$A$4:$B$1013,2,0)</f>
        <v>#N/A</v>
      </c>
      <c r="G4059" s="71"/>
      <c r="H4059" s="130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73"/>
      <c r="J4059" s="74"/>
      <c r="K4059" s="78"/>
    </row>
    <row r="4060" spans="1:11" s="131" customFormat="1" ht="41.25" customHeight="1" thickBot="1">
      <c r="A4060" s="68"/>
      <c r="B4060" s="77"/>
      <c r="C4060" s="76"/>
      <c r="D4060" s="69" t="e">
        <f>VLOOKUP($C4059:$C$4969,$C$27:$D$4969,2,0)</f>
        <v>#N/A</v>
      </c>
      <c r="E4060" s="79"/>
      <c r="F4060" s="70" t="e">
        <f>VLOOKUP($E4060:$E$4969,'PLANO DE APLICAÇÃO'!$A$4:$B$1013,2,0)</f>
        <v>#N/A</v>
      </c>
      <c r="G4060" s="71"/>
      <c r="H4060" s="130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73"/>
      <c r="J4060" s="74"/>
      <c r="K4060" s="78"/>
    </row>
    <row r="4061" spans="1:11" s="131" customFormat="1" ht="41.25" customHeight="1" thickBot="1">
      <c r="A4061" s="68"/>
      <c r="B4061" s="77"/>
      <c r="C4061" s="76"/>
      <c r="D4061" s="69" t="e">
        <f>VLOOKUP($C4060:$C$4969,$C$27:$D$4969,2,0)</f>
        <v>#N/A</v>
      </c>
      <c r="E4061" s="79"/>
      <c r="F4061" s="70" t="e">
        <f>VLOOKUP($E4061:$E$4969,'PLANO DE APLICAÇÃO'!$A$4:$B$1013,2,0)</f>
        <v>#N/A</v>
      </c>
      <c r="G4061" s="71"/>
      <c r="H4061" s="130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73"/>
      <c r="J4061" s="74"/>
      <c r="K4061" s="78"/>
    </row>
    <row r="4062" spans="1:11" s="131" customFormat="1" ht="41.25" customHeight="1" thickBot="1">
      <c r="A4062" s="68"/>
      <c r="B4062" s="77"/>
      <c r="C4062" s="76"/>
      <c r="D4062" s="69" t="e">
        <f>VLOOKUP($C4061:$C$4969,$C$27:$D$4969,2,0)</f>
        <v>#N/A</v>
      </c>
      <c r="E4062" s="79"/>
      <c r="F4062" s="70" t="e">
        <f>VLOOKUP($E4062:$E$4969,'PLANO DE APLICAÇÃO'!$A$4:$B$1013,2,0)</f>
        <v>#N/A</v>
      </c>
      <c r="G4062" s="71"/>
      <c r="H4062" s="130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73"/>
      <c r="J4062" s="74"/>
      <c r="K4062" s="78"/>
    </row>
    <row r="4063" spans="1:11" s="131" customFormat="1" ht="41.25" customHeight="1" thickBot="1">
      <c r="A4063" s="68"/>
      <c r="B4063" s="77"/>
      <c r="C4063" s="76"/>
      <c r="D4063" s="69" t="e">
        <f>VLOOKUP($C4062:$C$4969,$C$27:$D$4969,2,0)</f>
        <v>#N/A</v>
      </c>
      <c r="E4063" s="79"/>
      <c r="F4063" s="70" t="e">
        <f>VLOOKUP($E4063:$E$4969,'PLANO DE APLICAÇÃO'!$A$4:$B$1013,2,0)</f>
        <v>#N/A</v>
      </c>
      <c r="G4063" s="71"/>
      <c r="H4063" s="130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73"/>
      <c r="J4063" s="74"/>
      <c r="K4063" s="78"/>
    </row>
    <row r="4064" spans="1:11" s="131" customFormat="1" ht="41.25" customHeight="1" thickBot="1">
      <c r="A4064" s="68"/>
      <c r="B4064" s="77"/>
      <c r="C4064" s="76"/>
      <c r="D4064" s="69" t="e">
        <f>VLOOKUP($C4063:$C$4969,$C$27:$D$4969,2,0)</f>
        <v>#N/A</v>
      </c>
      <c r="E4064" s="79"/>
      <c r="F4064" s="70" t="e">
        <f>VLOOKUP($E4064:$E$4969,'PLANO DE APLICAÇÃO'!$A$4:$B$1013,2,0)</f>
        <v>#N/A</v>
      </c>
      <c r="G4064" s="71"/>
      <c r="H4064" s="130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73"/>
      <c r="J4064" s="74"/>
      <c r="K4064" s="78"/>
    </row>
    <row r="4065" spans="1:11" s="131" customFormat="1" ht="41.25" customHeight="1" thickBot="1">
      <c r="A4065" s="68"/>
      <c r="B4065" s="77"/>
      <c r="C4065" s="76"/>
      <c r="D4065" s="69" t="e">
        <f>VLOOKUP($C4064:$C$4969,$C$27:$D$4969,2,0)</f>
        <v>#N/A</v>
      </c>
      <c r="E4065" s="79"/>
      <c r="F4065" s="70" t="e">
        <f>VLOOKUP($E4065:$E$4969,'PLANO DE APLICAÇÃO'!$A$4:$B$1013,2,0)</f>
        <v>#N/A</v>
      </c>
      <c r="G4065" s="71"/>
      <c r="H4065" s="130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73"/>
      <c r="J4065" s="74"/>
      <c r="K4065" s="78"/>
    </row>
    <row r="4066" spans="1:11" s="131" customFormat="1" ht="41.25" customHeight="1" thickBot="1">
      <c r="A4066" s="68"/>
      <c r="B4066" s="77"/>
      <c r="C4066" s="76"/>
      <c r="D4066" s="69" t="e">
        <f>VLOOKUP($C4065:$C$4969,$C$27:$D$4969,2,0)</f>
        <v>#N/A</v>
      </c>
      <c r="E4066" s="79"/>
      <c r="F4066" s="70" t="e">
        <f>VLOOKUP($E4066:$E$4969,'PLANO DE APLICAÇÃO'!$A$4:$B$1013,2,0)</f>
        <v>#N/A</v>
      </c>
      <c r="G4066" s="71"/>
      <c r="H4066" s="130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73"/>
      <c r="J4066" s="74"/>
      <c r="K4066" s="78"/>
    </row>
    <row r="4067" spans="1:11" s="131" customFormat="1" ht="41.25" customHeight="1" thickBot="1">
      <c r="A4067" s="68"/>
      <c r="B4067" s="77"/>
      <c r="C4067" s="76"/>
      <c r="D4067" s="69" t="e">
        <f>VLOOKUP($C4066:$C$4969,$C$27:$D$4969,2,0)</f>
        <v>#N/A</v>
      </c>
      <c r="E4067" s="79"/>
      <c r="F4067" s="70" t="e">
        <f>VLOOKUP($E4067:$E$4969,'PLANO DE APLICAÇÃO'!$A$4:$B$1013,2,0)</f>
        <v>#N/A</v>
      </c>
      <c r="G4067" s="71"/>
      <c r="H4067" s="130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73"/>
      <c r="J4067" s="74"/>
      <c r="K4067" s="78"/>
    </row>
    <row r="4068" spans="1:11" s="131" customFormat="1" ht="41.25" customHeight="1" thickBot="1">
      <c r="A4068" s="68"/>
      <c r="B4068" s="77"/>
      <c r="C4068" s="76"/>
      <c r="D4068" s="69" t="e">
        <f>VLOOKUP($C4067:$C$4969,$C$27:$D$4969,2,0)</f>
        <v>#N/A</v>
      </c>
      <c r="E4068" s="79"/>
      <c r="F4068" s="70" t="e">
        <f>VLOOKUP($E4068:$E$4969,'PLANO DE APLICAÇÃO'!$A$4:$B$1013,2,0)</f>
        <v>#N/A</v>
      </c>
      <c r="G4068" s="71"/>
      <c r="H4068" s="130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73"/>
      <c r="J4068" s="74"/>
      <c r="K4068" s="78"/>
    </row>
    <row r="4069" spans="1:11" s="131" customFormat="1" ht="41.25" customHeight="1" thickBot="1">
      <c r="A4069" s="68"/>
      <c r="B4069" s="77"/>
      <c r="C4069" s="76"/>
      <c r="D4069" s="69" t="e">
        <f>VLOOKUP($C4068:$C$4969,$C$27:$D$4969,2,0)</f>
        <v>#N/A</v>
      </c>
      <c r="E4069" s="79"/>
      <c r="F4069" s="70" t="e">
        <f>VLOOKUP($E4069:$E$4969,'PLANO DE APLICAÇÃO'!$A$4:$B$1013,2,0)</f>
        <v>#N/A</v>
      </c>
      <c r="G4069" s="71"/>
      <c r="H4069" s="130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73"/>
      <c r="J4069" s="74"/>
      <c r="K4069" s="78"/>
    </row>
    <row r="4070" spans="1:11" s="131" customFormat="1" ht="41.25" customHeight="1" thickBot="1">
      <c r="A4070" s="68"/>
      <c r="B4070" s="77"/>
      <c r="C4070" s="76"/>
      <c r="D4070" s="69" t="e">
        <f>VLOOKUP($C4069:$C$4969,$C$27:$D$4969,2,0)</f>
        <v>#N/A</v>
      </c>
      <c r="E4070" s="79"/>
      <c r="F4070" s="70" t="e">
        <f>VLOOKUP($E4070:$E$4969,'PLANO DE APLICAÇÃO'!$A$4:$B$1013,2,0)</f>
        <v>#N/A</v>
      </c>
      <c r="G4070" s="71"/>
      <c r="H4070" s="130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73"/>
      <c r="J4070" s="74"/>
      <c r="K4070" s="78"/>
    </row>
    <row r="4071" spans="1:11" s="131" customFormat="1" ht="41.25" customHeight="1" thickBot="1">
      <c r="A4071" s="68"/>
      <c r="B4071" s="77"/>
      <c r="C4071" s="76"/>
      <c r="D4071" s="69" t="e">
        <f>VLOOKUP($C4070:$C$4969,$C$27:$D$4969,2,0)</f>
        <v>#N/A</v>
      </c>
      <c r="E4071" s="79"/>
      <c r="F4071" s="70" t="e">
        <f>VLOOKUP($E4071:$E$4969,'PLANO DE APLICAÇÃO'!$A$4:$B$1013,2,0)</f>
        <v>#N/A</v>
      </c>
      <c r="G4071" s="71"/>
      <c r="H4071" s="130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73"/>
      <c r="J4071" s="74"/>
      <c r="K4071" s="78"/>
    </row>
    <row r="4072" spans="1:11" s="131" customFormat="1" ht="41.25" customHeight="1" thickBot="1">
      <c r="A4072" s="68"/>
      <c r="B4072" s="77"/>
      <c r="C4072" s="76"/>
      <c r="D4072" s="69" t="e">
        <f>VLOOKUP($C4071:$C$4969,$C$27:$D$4969,2,0)</f>
        <v>#N/A</v>
      </c>
      <c r="E4072" s="79"/>
      <c r="F4072" s="70" t="e">
        <f>VLOOKUP($E4072:$E$4969,'PLANO DE APLICAÇÃO'!$A$4:$B$1013,2,0)</f>
        <v>#N/A</v>
      </c>
      <c r="G4072" s="71"/>
      <c r="H4072" s="130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73"/>
      <c r="J4072" s="74"/>
      <c r="K4072" s="78"/>
    </row>
    <row r="4073" spans="1:11" s="131" customFormat="1" ht="41.25" customHeight="1" thickBot="1">
      <c r="A4073" s="68"/>
      <c r="B4073" s="77"/>
      <c r="C4073" s="76"/>
      <c r="D4073" s="69" t="e">
        <f>VLOOKUP($C4072:$C$4969,$C$27:$D$4969,2,0)</f>
        <v>#N/A</v>
      </c>
      <c r="E4073" s="79"/>
      <c r="F4073" s="70" t="e">
        <f>VLOOKUP($E4073:$E$4969,'PLANO DE APLICAÇÃO'!$A$4:$B$1013,2,0)</f>
        <v>#N/A</v>
      </c>
      <c r="G4073" s="71"/>
      <c r="H4073" s="130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73"/>
      <c r="J4073" s="74"/>
      <c r="K4073" s="78"/>
    </row>
    <row r="4074" spans="1:11" s="131" customFormat="1" ht="41.25" customHeight="1" thickBot="1">
      <c r="A4074" s="68"/>
      <c r="B4074" s="77"/>
      <c r="C4074" s="76"/>
      <c r="D4074" s="69" t="e">
        <f>VLOOKUP($C4073:$C$4969,$C$27:$D$4969,2,0)</f>
        <v>#N/A</v>
      </c>
      <c r="E4074" s="79"/>
      <c r="F4074" s="70" t="e">
        <f>VLOOKUP($E4074:$E$4969,'PLANO DE APLICAÇÃO'!$A$4:$B$1013,2,0)</f>
        <v>#N/A</v>
      </c>
      <c r="G4074" s="71"/>
      <c r="H4074" s="130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73"/>
      <c r="J4074" s="74"/>
      <c r="K4074" s="78"/>
    </row>
    <row r="4075" spans="1:11" s="131" customFormat="1" ht="41.25" customHeight="1" thickBot="1">
      <c r="A4075" s="68"/>
      <c r="B4075" s="77"/>
      <c r="C4075" s="76"/>
      <c r="D4075" s="69" t="e">
        <f>VLOOKUP($C4074:$C$4969,$C$27:$D$4969,2,0)</f>
        <v>#N/A</v>
      </c>
      <c r="E4075" s="79"/>
      <c r="F4075" s="70" t="e">
        <f>VLOOKUP($E4075:$E$4969,'PLANO DE APLICAÇÃO'!$A$4:$B$1013,2,0)</f>
        <v>#N/A</v>
      </c>
      <c r="G4075" s="71"/>
      <c r="H4075" s="130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73"/>
      <c r="J4075" s="74"/>
      <c r="K4075" s="78"/>
    </row>
    <row r="4076" spans="1:11" s="131" customFormat="1" ht="41.25" customHeight="1" thickBot="1">
      <c r="A4076" s="68"/>
      <c r="B4076" s="77"/>
      <c r="C4076" s="76"/>
      <c r="D4076" s="69" t="e">
        <f>VLOOKUP($C4075:$C$4969,$C$27:$D$4969,2,0)</f>
        <v>#N/A</v>
      </c>
      <c r="E4076" s="79"/>
      <c r="F4076" s="70" t="e">
        <f>VLOOKUP($E4076:$E$4969,'PLANO DE APLICAÇÃO'!$A$4:$B$1013,2,0)</f>
        <v>#N/A</v>
      </c>
      <c r="G4076" s="71"/>
      <c r="H4076" s="130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73"/>
      <c r="J4076" s="74"/>
      <c r="K4076" s="78"/>
    </row>
    <row r="4077" spans="1:11" s="131" customFormat="1" ht="41.25" customHeight="1" thickBot="1">
      <c r="A4077" s="68"/>
      <c r="B4077" s="77"/>
      <c r="C4077" s="76"/>
      <c r="D4077" s="69" t="e">
        <f>VLOOKUP($C4076:$C$4969,$C$27:$D$4969,2,0)</f>
        <v>#N/A</v>
      </c>
      <c r="E4077" s="79"/>
      <c r="F4077" s="70" t="e">
        <f>VLOOKUP($E4077:$E$4969,'PLANO DE APLICAÇÃO'!$A$4:$B$1013,2,0)</f>
        <v>#N/A</v>
      </c>
      <c r="G4077" s="71"/>
      <c r="H4077" s="130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73"/>
      <c r="J4077" s="74"/>
      <c r="K4077" s="78"/>
    </row>
    <row r="4078" spans="1:11" s="131" customFormat="1" ht="41.25" customHeight="1" thickBot="1">
      <c r="A4078" s="68"/>
      <c r="B4078" s="77"/>
      <c r="C4078" s="76"/>
      <c r="D4078" s="69" t="e">
        <f>VLOOKUP($C4077:$C$4969,$C$27:$D$4969,2,0)</f>
        <v>#N/A</v>
      </c>
      <c r="E4078" s="79"/>
      <c r="F4078" s="70" t="e">
        <f>VLOOKUP($E4078:$E$4969,'PLANO DE APLICAÇÃO'!$A$4:$B$1013,2,0)</f>
        <v>#N/A</v>
      </c>
      <c r="G4078" s="71"/>
      <c r="H4078" s="130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73"/>
      <c r="J4078" s="74"/>
      <c r="K4078" s="78"/>
    </row>
    <row r="4079" spans="1:11" s="131" customFormat="1" ht="41.25" customHeight="1" thickBot="1">
      <c r="A4079" s="68"/>
      <c r="B4079" s="77"/>
      <c r="C4079" s="76"/>
      <c r="D4079" s="69" t="e">
        <f>VLOOKUP($C4078:$C$4969,$C$27:$D$4969,2,0)</f>
        <v>#N/A</v>
      </c>
      <c r="E4079" s="79"/>
      <c r="F4079" s="70" t="e">
        <f>VLOOKUP($E4079:$E$4969,'PLANO DE APLICAÇÃO'!$A$4:$B$1013,2,0)</f>
        <v>#N/A</v>
      </c>
      <c r="G4079" s="71"/>
      <c r="H4079" s="130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73"/>
      <c r="J4079" s="74"/>
      <c r="K4079" s="78"/>
    </row>
    <row r="4080" spans="1:11" s="131" customFormat="1" ht="41.25" customHeight="1" thickBot="1">
      <c r="A4080" s="68"/>
      <c r="B4080" s="77"/>
      <c r="C4080" s="76"/>
      <c r="D4080" s="69" t="e">
        <f>VLOOKUP($C4079:$C$4969,$C$27:$D$4969,2,0)</f>
        <v>#N/A</v>
      </c>
      <c r="E4080" s="79"/>
      <c r="F4080" s="70" t="e">
        <f>VLOOKUP($E4080:$E$4969,'PLANO DE APLICAÇÃO'!$A$4:$B$1013,2,0)</f>
        <v>#N/A</v>
      </c>
      <c r="G4080" s="71"/>
      <c r="H4080" s="130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73"/>
      <c r="J4080" s="74"/>
      <c r="K4080" s="78"/>
    </row>
    <row r="4081" spans="1:11" s="131" customFormat="1" ht="41.25" customHeight="1" thickBot="1">
      <c r="A4081" s="68"/>
      <c r="B4081" s="77"/>
      <c r="C4081" s="76"/>
      <c r="D4081" s="69" t="e">
        <f>VLOOKUP($C4080:$C$4969,$C$27:$D$4969,2,0)</f>
        <v>#N/A</v>
      </c>
      <c r="E4081" s="79"/>
      <c r="F4081" s="70" t="e">
        <f>VLOOKUP($E4081:$E$4969,'PLANO DE APLICAÇÃO'!$A$4:$B$1013,2,0)</f>
        <v>#N/A</v>
      </c>
      <c r="G4081" s="71"/>
      <c r="H4081" s="130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73"/>
      <c r="J4081" s="74"/>
      <c r="K4081" s="78"/>
    </row>
    <row r="4082" spans="1:11" s="131" customFormat="1" ht="41.25" customHeight="1" thickBot="1">
      <c r="A4082" s="68"/>
      <c r="B4082" s="77"/>
      <c r="C4082" s="76"/>
      <c r="D4082" s="69" t="e">
        <f>VLOOKUP($C4081:$C$4969,$C$27:$D$4969,2,0)</f>
        <v>#N/A</v>
      </c>
      <c r="E4082" s="79"/>
      <c r="F4082" s="70" t="e">
        <f>VLOOKUP($E4082:$E$4969,'PLANO DE APLICAÇÃO'!$A$4:$B$1013,2,0)</f>
        <v>#N/A</v>
      </c>
      <c r="G4082" s="71"/>
      <c r="H4082" s="130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73"/>
      <c r="J4082" s="74"/>
      <c r="K4082" s="78"/>
    </row>
    <row r="4083" spans="1:11" s="131" customFormat="1" ht="41.25" customHeight="1" thickBot="1">
      <c r="A4083" s="68"/>
      <c r="B4083" s="77"/>
      <c r="C4083" s="76"/>
      <c r="D4083" s="69" t="e">
        <f>VLOOKUP($C4082:$C$4969,$C$27:$D$4969,2,0)</f>
        <v>#N/A</v>
      </c>
      <c r="E4083" s="79"/>
      <c r="F4083" s="70" t="e">
        <f>VLOOKUP($E4083:$E$4969,'PLANO DE APLICAÇÃO'!$A$4:$B$1013,2,0)</f>
        <v>#N/A</v>
      </c>
      <c r="G4083" s="71"/>
      <c r="H4083" s="130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73"/>
      <c r="J4083" s="74"/>
      <c r="K4083" s="78"/>
    </row>
    <row r="4084" spans="1:11" s="131" customFormat="1" ht="41.25" customHeight="1" thickBot="1">
      <c r="A4084" s="68"/>
      <c r="B4084" s="77"/>
      <c r="C4084" s="76"/>
      <c r="D4084" s="69" t="e">
        <f>VLOOKUP($C4083:$C$4969,$C$27:$D$4969,2,0)</f>
        <v>#N/A</v>
      </c>
      <c r="E4084" s="79"/>
      <c r="F4084" s="70" t="e">
        <f>VLOOKUP($E4084:$E$4969,'PLANO DE APLICAÇÃO'!$A$4:$B$1013,2,0)</f>
        <v>#N/A</v>
      </c>
      <c r="G4084" s="71"/>
      <c r="H4084" s="130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73"/>
      <c r="J4084" s="74"/>
      <c r="K4084" s="78"/>
    </row>
    <row r="4085" spans="1:11" s="131" customFormat="1" ht="41.25" customHeight="1" thickBot="1">
      <c r="A4085" s="68"/>
      <c r="B4085" s="77"/>
      <c r="C4085" s="76"/>
      <c r="D4085" s="69" t="e">
        <f>VLOOKUP($C4084:$C$4969,$C$27:$D$4969,2,0)</f>
        <v>#N/A</v>
      </c>
      <c r="E4085" s="79"/>
      <c r="F4085" s="70" t="e">
        <f>VLOOKUP($E4085:$E$4969,'PLANO DE APLICAÇÃO'!$A$4:$B$1013,2,0)</f>
        <v>#N/A</v>
      </c>
      <c r="G4085" s="71"/>
      <c r="H4085" s="130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73"/>
      <c r="J4085" s="74"/>
      <c r="K4085" s="78"/>
    </row>
    <row r="4086" spans="1:11" s="131" customFormat="1" ht="41.25" customHeight="1" thickBot="1">
      <c r="A4086" s="68"/>
      <c r="B4086" s="77"/>
      <c r="C4086" s="76"/>
      <c r="D4086" s="69" t="e">
        <f>VLOOKUP($C4085:$C$4969,$C$27:$D$4969,2,0)</f>
        <v>#N/A</v>
      </c>
      <c r="E4086" s="79"/>
      <c r="F4086" s="70" t="e">
        <f>VLOOKUP($E4086:$E$4969,'PLANO DE APLICAÇÃO'!$A$4:$B$1013,2,0)</f>
        <v>#N/A</v>
      </c>
      <c r="G4086" s="71"/>
      <c r="H4086" s="130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73"/>
      <c r="J4086" s="74"/>
      <c r="K4086" s="78"/>
    </row>
    <row r="4087" spans="1:11" s="131" customFormat="1" ht="41.25" customHeight="1" thickBot="1">
      <c r="A4087" s="68"/>
      <c r="B4087" s="77"/>
      <c r="C4087" s="76"/>
      <c r="D4087" s="69" t="e">
        <f>VLOOKUP($C4086:$C$4969,$C$27:$D$4969,2,0)</f>
        <v>#N/A</v>
      </c>
      <c r="E4087" s="79"/>
      <c r="F4087" s="70" t="e">
        <f>VLOOKUP($E4087:$E$4969,'PLANO DE APLICAÇÃO'!$A$4:$B$1013,2,0)</f>
        <v>#N/A</v>
      </c>
      <c r="G4087" s="71"/>
      <c r="H4087" s="130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73"/>
      <c r="J4087" s="74"/>
      <c r="K4087" s="78"/>
    </row>
    <row r="4088" spans="1:11" s="131" customFormat="1" ht="41.25" customHeight="1" thickBot="1">
      <c r="A4088" s="68"/>
      <c r="B4088" s="77"/>
      <c r="C4088" s="76"/>
      <c r="D4088" s="69" t="e">
        <f>VLOOKUP($C4087:$C$4969,$C$27:$D$4969,2,0)</f>
        <v>#N/A</v>
      </c>
      <c r="E4088" s="79"/>
      <c r="F4088" s="70" t="e">
        <f>VLOOKUP($E4088:$E$4969,'PLANO DE APLICAÇÃO'!$A$4:$B$1013,2,0)</f>
        <v>#N/A</v>
      </c>
      <c r="G4088" s="71"/>
      <c r="H4088" s="130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73"/>
      <c r="J4088" s="74"/>
      <c r="K4088" s="78"/>
    </row>
    <row r="4089" spans="1:11" s="131" customFormat="1" ht="41.25" customHeight="1" thickBot="1">
      <c r="A4089" s="68"/>
      <c r="B4089" s="77"/>
      <c r="C4089" s="76"/>
      <c r="D4089" s="69" t="e">
        <f>VLOOKUP($C4088:$C$4969,$C$27:$D$4969,2,0)</f>
        <v>#N/A</v>
      </c>
      <c r="E4089" s="79"/>
      <c r="F4089" s="70" t="e">
        <f>VLOOKUP($E4089:$E$4969,'PLANO DE APLICAÇÃO'!$A$4:$B$1013,2,0)</f>
        <v>#N/A</v>
      </c>
      <c r="G4089" s="71"/>
      <c r="H4089" s="130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73"/>
      <c r="J4089" s="74"/>
      <c r="K4089" s="78"/>
    </row>
    <row r="4090" spans="1:11" s="131" customFormat="1" ht="41.25" customHeight="1" thickBot="1">
      <c r="A4090" s="68"/>
      <c r="B4090" s="77"/>
      <c r="C4090" s="76"/>
      <c r="D4090" s="69" t="e">
        <f>VLOOKUP($C4089:$C$4969,$C$27:$D$4969,2,0)</f>
        <v>#N/A</v>
      </c>
      <c r="E4090" s="79"/>
      <c r="F4090" s="70" t="e">
        <f>VLOOKUP($E4090:$E$4969,'PLANO DE APLICAÇÃO'!$A$4:$B$1013,2,0)</f>
        <v>#N/A</v>
      </c>
      <c r="G4090" s="71"/>
      <c r="H4090" s="130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73"/>
      <c r="J4090" s="74"/>
      <c r="K4090" s="78"/>
    </row>
    <row r="4091" spans="1:11" s="131" customFormat="1" ht="41.25" customHeight="1" thickBot="1">
      <c r="A4091" s="68"/>
      <c r="B4091" s="77"/>
      <c r="C4091" s="76"/>
      <c r="D4091" s="69" t="e">
        <f>VLOOKUP($C4090:$C$4969,$C$27:$D$4969,2,0)</f>
        <v>#N/A</v>
      </c>
      <c r="E4091" s="79"/>
      <c r="F4091" s="70" t="e">
        <f>VLOOKUP($E4091:$E$4969,'PLANO DE APLICAÇÃO'!$A$4:$B$1013,2,0)</f>
        <v>#N/A</v>
      </c>
      <c r="G4091" s="71"/>
      <c r="H4091" s="130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73"/>
      <c r="J4091" s="74"/>
      <c r="K4091" s="78"/>
    </row>
    <row r="4092" spans="1:11" s="131" customFormat="1" ht="41.25" customHeight="1" thickBot="1">
      <c r="A4092" s="68"/>
      <c r="B4092" s="77"/>
      <c r="C4092" s="76"/>
      <c r="D4092" s="69" t="e">
        <f>VLOOKUP($C4091:$C$4969,$C$27:$D$4969,2,0)</f>
        <v>#N/A</v>
      </c>
      <c r="E4092" s="79"/>
      <c r="F4092" s="70" t="e">
        <f>VLOOKUP($E4092:$E$4969,'PLANO DE APLICAÇÃO'!$A$4:$B$1013,2,0)</f>
        <v>#N/A</v>
      </c>
      <c r="G4092" s="71"/>
      <c r="H4092" s="130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73"/>
      <c r="J4092" s="74"/>
      <c r="K4092" s="78"/>
    </row>
    <row r="4093" spans="1:11" s="131" customFormat="1" ht="41.25" customHeight="1" thickBot="1">
      <c r="A4093" s="68"/>
      <c r="B4093" s="77"/>
      <c r="C4093" s="76"/>
      <c r="D4093" s="69" t="e">
        <f>VLOOKUP($C4092:$C$4969,$C$27:$D$4969,2,0)</f>
        <v>#N/A</v>
      </c>
      <c r="E4093" s="79"/>
      <c r="F4093" s="70" t="e">
        <f>VLOOKUP($E4093:$E$4969,'PLANO DE APLICAÇÃO'!$A$4:$B$1013,2,0)</f>
        <v>#N/A</v>
      </c>
      <c r="G4093" s="71"/>
      <c r="H4093" s="130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73"/>
      <c r="J4093" s="74"/>
      <c r="K4093" s="78"/>
    </row>
    <row r="4094" spans="1:11" s="131" customFormat="1" ht="41.25" customHeight="1" thickBot="1">
      <c r="A4094" s="68"/>
      <c r="B4094" s="77"/>
      <c r="C4094" s="76"/>
      <c r="D4094" s="69" t="e">
        <f>VLOOKUP($C4093:$C$4969,$C$27:$D$4969,2,0)</f>
        <v>#N/A</v>
      </c>
      <c r="E4094" s="79"/>
      <c r="F4094" s="70" t="e">
        <f>VLOOKUP($E4094:$E$4969,'PLANO DE APLICAÇÃO'!$A$4:$B$1013,2,0)</f>
        <v>#N/A</v>
      </c>
      <c r="G4094" s="71"/>
      <c r="H4094" s="130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73"/>
      <c r="J4094" s="74"/>
      <c r="K4094" s="78"/>
    </row>
    <row r="4095" spans="1:11" s="131" customFormat="1" ht="41.25" customHeight="1" thickBot="1">
      <c r="A4095" s="68"/>
      <c r="B4095" s="77"/>
      <c r="C4095" s="76"/>
      <c r="D4095" s="69" t="e">
        <f>VLOOKUP($C4094:$C$4969,$C$27:$D$4969,2,0)</f>
        <v>#N/A</v>
      </c>
      <c r="E4095" s="79"/>
      <c r="F4095" s="70" t="e">
        <f>VLOOKUP($E4095:$E$4969,'PLANO DE APLICAÇÃO'!$A$4:$B$1013,2,0)</f>
        <v>#N/A</v>
      </c>
      <c r="G4095" s="71"/>
      <c r="H4095" s="130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73"/>
      <c r="J4095" s="74"/>
      <c r="K4095" s="78"/>
    </row>
    <row r="4096" spans="1:11" s="131" customFormat="1" ht="41.25" customHeight="1" thickBot="1">
      <c r="A4096" s="68"/>
      <c r="B4096" s="77"/>
      <c r="C4096" s="76"/>
      <c r="D4096" s="69" t="e">
        <f>VLOOKUP($C4095:$C$4969,$C$27:$D$4969,2,0)</f>
        <v>#N/A</v>
      </c>
      <c r="E4096" s="79"/>
      <c r="F4096" s="70" t="e">
        <f>VLOOKUP($E4096:$E$4969,'PLANO DE APLICAÇÃO'!$A$4:$B$1013,2,0)</f>
        <v>#N/A</v>
      </c>
      <c r="G4096" s="71"/>
      <c r="H4096" s="130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73"/>
      <c r="J4096" s="74"/>
      <c r="K4096" s="78"/>
    </row>
    <row r="4097" spans="1:11" s="131" customFormat="1" ht="41.25" customHeight="1" thickBot="1">
      <c r="A4097" s="68"/>
      <c r="B4097" s="77"/>
      <c r="C4097" s="76"/>
      <c r="D4097" s="69" t="e">
        <f>VLOOKUP($C4096:$C$4969,$C$27:$D$4969,2,0)</f>
        <v>#N/A</v>
      </c>
      <c r="E4097" s="79"/>
      <c r="F4097" s="70" t="e">
        <f>VLOOKUP($E4097:$E$4969,'PLANO DE APLICAÇÃO'!$A$4:$B$1013,2,0)</f>
        <v>#N/A</v>
      </c>
      <c r="G4097" s="71"/>
      <c r="H4097" s="130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73"/>
      <c r="J4097" s="74"/>
      <c r="K4097" s="78"/>
    </row>
    <row r="4098" spans="1:11" s="131" customFormat="1" ht="41.25" customHeight="1" thickBot="1">
      <c r="A4098" s="68"/>
      <c r="B4098" s="77"/>
      <c r="C4098" s="76"/>
      <c r="D4098" s="69" t="e">
        <f>VLOOKUP($C4097:$C$4969,$C$27:$D$4969,2,0)</f>
        <v>#N/A</v>
      </c>
      <c r="E4098" s="79"/>
      <c r="F4098" s="70" t="e">
        <f>VLOOKUP($E4098:$E$4969,'PLANO DE APLICAÇÃO'!$A$4:$B$1013,2,0)</f>
        <v>#N/A</v>
      </c>
      <c r="G4098" s="71"/>
      <c r="H4098" s="130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73"/>
      <c r="J4098" s="74"/>
      <c r="K4098" s="78"/>
    </row>
    <row r="4099" spans="1:11" s="131" customFormat="1" ht="41.25" customHeight="1" thickBot="1">
      <c r="A4099" s="68"/>
      <c r="B4099" s="77"/>
      <c r="C4099" s="76"/>
      <c r="D4099" s="69" t="e">
        <f>VLOOKUP($C4098:$C$4969,$C$27:$D$4969,2,0)</f>
        <v>#N/A</v>
      </c>
      <c r="E4099" s="79"/>
      <c r="F4099" s="70" t="e">
        <f>VLOOKUP($E4099:$E$4969,'PLANO DE APLICAÇÃO'!$A$4:$B$1013,2,0)</f>
        <v>#N/A</v>
      </c>
      <c r="G4099" s="71"/>
      <c r="H4099" s="130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73"/>
      <c r="J4099" s="74"/>
      <c r="K4099" s="78"/>
    </row>
    <row r="4100" spans="1:11" s="131" customFormat="1" ht="41.25" customHeight="1" thickBot="1">
      <c r="A4100" s="68"/>
      <c r="B4100" s="77"/>
      <c r="C4100" s="76"/>
      <c r="D4100" s="69" t="e">
        <f>VLOOKUP($C4099:$C$4969,$C$27:$D$4969,2,0)</f>
        <v>#N/A</v>
      </c>
      <c r="E4100" s="79"/>
      <c r="F4100" s="70" t="e">
        <f>VLOOKUP($E4100:$E$4969,'PLANO DE APLICAÇÃO'!$A$4:$B$1013,2,0)</f>
        <v>#N/A</v>
      </c>
      <c r="G4100" s="71"/>
      <c r="H4100" s="130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73"/>
      <c r="J4100" s="74"/>
      <c r="K4100" s="78"/>
    </row>
    <row r="4101" spans="1:11" s="131" customFormat="1" ht="41.25" customHeight="1" thickBot="1">
      <c r="A4101" s="68"/>
      <c r="B4101" s="77"/>
      <c r="C4101" s="76"/>
      <c r="D4101" s="69" t="e">
        <f>VLOOKUP($C4100:$C$4969,$C$27:$D$4969,2,0)</f>
        <v>#N/A</v>
      </c>
      <c r="E4101" s="79"/>
      <c r="F4101" s="70" t="e">
        <f>VLOOKUP($E4101:$E$4969,'PLANO DE APLICAÇÃO'!$A$4:$B$1013,2,0)</f>
        <v>#N/A</v>
      </c>
      <c r="G4101" s="71"/>
      <c r="H4101" s="130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73"/>
      <c r="J4101" s="74"/>
      <c r="K4101" s="78"/>
    </row>
    <row r="4102" spans="1:11" s="131" customFormat="1" ht="41.25" customHeight="1" thickBot="1">
      <c r="A4102" s="68"/>
      <c r="B4102" s="77"/>
      <c r="C4102" s="76"/>
      <c r="D4102" s="69" t="e">
        <f>VLOOKUP($C4101:$C$4969,$C$27:$D$4969,2,0)</f>
        <v>#N/A</v>
      </c>
      <c r="E4102" s="79"/>
      <c r="F4102" s="70" t="e">
        <f>VLOOKUP($E4102:$E$4969,'PLANO DE APLICAÇÃO'!$A$4:$B$1013,2,0)</f>
        <v>#N/A</v>
      </c>
      <c r="G4102" s="71"/>
      <c r="H4102" s="130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73"/>
      <c r="J4102" s="74"/>
      <c r="K4102" s="78"/>
    </row>
    <row r="4103" spans="1:11" s="131" customFormat="1" ht="41.25" customHeight="1" thickBot="1">
      <c r="A4103" s="68"/>
      <c r="B4103" s="77"/>
      <c r="C4103" s="76"/>
      <c r="D4103" s="69" t="e">
        <f>VLOOKUP($C4102:$C$4969,$C$27:$D$4969,2,0)</f>
        <v>#N/A</v>
      </c>
      <c r="E4103" s="79"/>
      <c r="F4103" s="70" t="e">
        <f>VLOOKUP($E4103:$E$4969,'PLANO DE APLICAÇÃO'!$A$4:$B$1013,2,0)</f>
        <v>#N/A</v>
      </c>
      <c r="G4103" s="71"/>
      <c r="H4103" s="130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73"/>
      <c r="J4103" s="74"/>
      <c r="K4103" s="78"/>
    </row>
    <row r="4104" spans="1:11" s="131" customFormat="1" ht="41.25" customHeight="1" thickBot="1">
      <c r="A4104" s="68"/>
      <c r="B4104" s="77"/>
      <c r="C4104" s="76"/>
      <c r="D4104" s="69" t="e">
        <f>VLOOKUP($C4103:$C$4969,$C$27:$D$4969,2,0)</f>
        <v>#N/A</v>
      </c>
      <c r="E4104" s="79"/>
      <c r="F4104" s="70" t="e">
        <f>VLOOKUP($E4104:$E$4969,'PLANO DE APLICAÇÃO'!$A$4:$B$1013,2,0)</f>
        <v>#N/A</v>
      </c>
      <c r="G4104" s="71"/>
      <c r="H4104" s="130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73"/>
      <c r="J4104" s="74"/>
      <c r="K4104" s="78"/>
    </row>
    <row r="4105" spans="1:11" s="131" customFormat="1" ht="41.25" customHeight="1" thickBot="1">
      <c r="A4105" s="68"/>
      <c r="B4105" s="77"/>
      <c r="C4105" s="76"/>
      <c r="D4105" s="69" t="e">
        <f>VLOOKUP($C4104:$C$4969,$C$27:$D$4969,2,0)</f>
        <v>#N/A</v>
      </c>
      <c r="E4105" s="79"/>
      <c r="F4105" s="70" t="e">
        <f>VLOOKUP($E4105:$E$4969,'PLANO DE APLICAÇÃO'!$A$4:$B$1013,2,0)</f>
        <v>#N/A</v>
      </c>
      <c r="G4105" s="71"/>
      <c r="H4105" s="130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73"/>
      <c r="J4105" s="74"/>
      <c r="K4105" s="78"/>
    </row>
    <row r="4106" spans="1:11" s="131" customFormat="1" ht="41.25" customHeight="1" thickBot="1">
      <c r="A4106" s="68"/>
      <c r="B4106" s="77"/>
      <c r="C4106" s="76"/>
      <c r="D4106" s="69" t="e">
        <f>VLOOKUP($C4105:$C$4969,$C$27:$D$4969,2,0)</f>
        <v>#N/A</v>
      </c>
      <c r="E4106" s="79"/>
      <c r="F4106" s="70" t="e">
        <f>VLOOKUP($E4106:$E$4969,'PLANO DE APLICAÇÃO'!$A$4:$B$1013,2,0)</f>
        <v>#N/A</v>
      </c>
      <c r="G4106" s="71"/>
      <c r="H4106" s="130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73"/>
      <c r="J4106" s="74"/>
      <c r="K4106" s="78"/>
    </row>
    <row r="4107" spans="1:11" s="131" customFormat="1" ht="41.25" customHeight="1" thickBot="1">
      <c r="A4107" s="68"/>
      <c r="B4107" s="77"/>
      <c r="C4107" s="76"/>
      <c r="D4107" s="69" t="e">
        <f>VLOOKUP($C4106:$C$4969,$C$27:$D$4969,2,0)</f>
        <v>#N/A</v>
      </c>
      <c r="E4107" s="79"/>
      <c r="F4107" s="70" t="e">
        <f>VLOOKUP($E4107:$E$4969,'PLANO DE APLICAÇÃO'!$A$4:$B$1013,2,0)</f>
        <v>#N/A</v>
      </c>
      <c r="G4107" s="71"/>
      <c r="H4107" s="130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73"/>
      <c r="J4107" s="74"/>
      <c r="K4107" s="78"/>
    </row>
    <row r="4108" spans="1:11" s="131" customFormat="1" ht="41.25" customHeight="1" thickBot="1">
      <c r="A4108" s="68"/>
      <c r="B4108" s="77"/>
      <c r="C4108" s="76"/>
      <c r="D4108" s="69" t="e">
        <f>VLOOKUP($C4107:$C$4969,$C$27:$D$4969,2,0)</f>
        <v>#N/A</v>
      </c>
      <c r="E4108" s="79"/>
      <c r="F4108" s="70" t="e">
        <f>VLOOKUP($E4108:$E$4969,'PLANO DE APLICAÇÃO'!$A$4:$B$1013,2,0)</f>
        <v>#N/A</v>
      </c>
      <c r="G4108" s="71"/>
      <c r="H4108" s="130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73"/>
      <c r="J4108" s="74"/>
      <c r="K4108" s="78"/>
    </row>
    <row r="4109" spans="1:11" s="131" customFormat="1" ht="41.25" customHeight="1" thickBot="1">
      <c r="A4109" s="68"/>
      <c r="B4109" s="77"/>
      <c r="C4109" s="76"/>
      <c r="D4109" s="69" t="e">
        <f>VLOOKUP($C4108:$C$4969,$C$27:$D$4969,2,0)</f>
        <v>#N/A</v>
      </c>
      <c r="E4109" s="79"/>
      <c r="F4109" s="70" t="e">
        <f>VLOOKUP($E4109:$E$4969,'PLANO DE APLICAÇÃO'!$A$4:$B$1013,2,0)</f>
        <v>#N/A</v>
      </c>
      <c r="G4109" s="71"/>
      <c r="H4109" s="130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73"/>
      <c r="J4109" s="74"/>
      <c r="K4109" s="78"/>
    </row>
    <row r="4110" spans="1:11" s="131" customFormat="1" ht="41.25" customHeight="1" thickBot="1">
      <c r="A4110" s="68"/>
      <c r="B4110" s="77"/>
      <c r="C4110" s="76"/>
      <c r="D4110" s="69" t="e">
        <f>VLOOKUP($C4109:$C$4969,$C$27:$D$4969,2,0)</f>
        <v>#N/A</v>
      </c>
      <c r="E4110" s="79"/>
      <c r="F4110" s="70" t="e">
        <f>VLOOKUP($E4110:$E$4969,'PLANO DE APLICAÇÃO'!$A$4:$B$1013,2,0)</f>
        <v>#N/A</v>
      </c>
      <c r="G4110" s="71"/>
      <c r="H4110" s="130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73"/>
      <c r="J4110" s="74"/>
      <c r="K4110" s="78"/>
    </row>
    <row r="4111" spans="1:11" s="131" customFormat="1" ht="41.25" customHeight="1" thickBot="1">
      <c r="A4111" s="68"/>
      <c r="B4111" s="77"/>
      <c r="C4111" s="76"/>
      <c r="D4111" s="69" t="e">
        <f>VLOOKUP($C4110:$C$4969,$C$27:$D$4969,2,0)</f>
        <v>#N/A</v>
      </c>
      <c r="E4111" s="79"/>
      <c r="F4111" s="70" t="e">
        <f>VLOOKUP($E4111:$E$4969,'PLANO DE APLICAÇÃO'!$A$4:$B$1013,2,0)</f>
        <v>#N/A</v>
      </c>
      <c r="G4111" s="71"/>
      <c r="H4111" s="130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73"/>
      <c r="J4111" s="74"/>
      <c r="K4111" s="78"/>
    </row>
    <row r="4112" spans="1:11" s="131" customFormat="1" ht="41.25" customHeight="1" thickBot="1">
      <c r="A4112" s="68"/>
      <c r="B4112" s="77"/>
      <c r="C4112" s="76"/>
      <c r="D4112" s="69" t="e">
        <f>VLOOKUP($C4111:$C$4969,$C$27:$D$4969,2,0)</f>
        <v>#N/A</v>
      </c>
      <c r="E4112" s="79"/>
      <c r="F4112" s="70" t="e">
        <f>VLOOKUP($E4112:$E$4969,'PLANO DE APLICAÇÃO'!$A$4:$B$1013,2,0)</f>
        <v>#N/A</v>
      </c>
      <c r="G4112" s="71"/>
      <c r="H4112" s="130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73"/>
      <c r="J4112" s="74"/>
      <c r="K4112" s="78"/>
    </row>
    <row r="4113" spans="1:11" s="131" customFormat="1" ht="41.25" customHeight="1" thickBot="1">
      <c r="A4113" s="68"/>
      <c r="B4113" s="77"/>
      <c r="C4113" s="76"/>
      <c r="D4113" s="69" t="e">
        <f>VLOOKUP($C4112:$C$4969,$C$27:$D$4969,2,0)</f>
        <v>#N/A</v>
      </c>
      <c r="E4113" s="79"/>
      <c r="F4113" s="70" t="e">
        <f>VLOOKUP($E4113:$E$4969,'PLANO DE APLICAÇÃO'!$A$4:$B$1013,2,0)</f>
        <v>#N/A</v>
      </c>
      <c r="G4113" s="71"/>
      <c r="H4113" s="130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73"/>
      <c r="J4113" s="74"/>
      <c r="K4113" s="78"/>
    </row>
    <row r="4114" spans="1:11" s="131" customFormat="1" ht="41.25" customHeight="1" thickBot="1">
      <c r="A4114" s="68"/>
      <c r="B4114" s="77"/>
      <c r="C4114" s="76"/>
      <c r="D4114" s="69" t="e">
        <f>VLOOKUP($C4113:$C$4969,$C$27:$D$4969,2,0)</f>
        <v>#N/A</v>
      </c>
      <c r="E4114" s="79"/>
      <c r="F4114" s="70" t="e">
        <f>VLOOKUP($E4114:$E$4969,'PLANO DE APLICAÇÃO'!$A$4:$B$1013,2,0)</f>
        <v>#N/A</v>
      </c>
      <c r="G4114" s="71"/>
      <c r="H4114" s="130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73"/>
      <c r="J4114" s="74"/>
      <c r="K4114" s="78"/>
    </row>
    <row r="4115" spans="1:11" s="131" customFormat="1" ht="41.25" customHeight="1" thickBot="1">
      <c r="A4115" s="68"/>
      <c r="B4115" s="77"/>
      <c r="C4115" s="76"/>
      <c r="D4115" s="69" t="e">
        <f>VLOOKUP($C4114:$C$4969,$C$27:$D$4969,2,0)</f>
        <v>#N/A</v>
      </c>
      <c r="E4115" s="79"/>
      <c r="F4115" s="70" t="e">
        <f>VLOOKUP($E4115:$E$4969,'PLANO DE APLICAÇÃO'!$A$4:$B$1013,2,0)</f>
        <v>#N/A</v>
      </c>
      <c r="G4115" s="71"/>
      <c r="H4115" s="130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73"/>
      <c r="J4115" s="74"/>
      <c r="K4115" s="78"/>
    </row>
    <row r="4116" spans="1:11" s="131" customFormat="1" ht="41.25" customHeight="1" thickBot="1">
      <c r="A4116" s="68"/>
      <c r="B4116" s="77"/>
      <c r="C4116" s="76"/>
      <c r="D4116" s="69" t="e">
        <f>VLOOKUP($C4115:$C$4969,$C$27:$D$4969,2,0)</f>
        <v>#N/A</v>
      </c>
      <c r="E4116" s="79"/>
      <c r="F4116" s="70" t="e">
        <f>VLOOKUP($E4116:$E$4969,'PLANO DE APLICAÇÃO'!$A$4:$B$1013,2,0)</f>
        <v>#N/A</v>
      </c>
      <c r="G4116" s="71"/>
      <c r="H4116" s="130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73"/>
      <c r="J4116" s="74"/>
      <c r="K4116" s="78"/>
    </row>
    <row r="4117" spans="1:11" s="131" customFormat="1" ht="41.25" customHeight="1" thickBot="1">
      <c r="A4117" s="68"/>
      <c r="B4117" s="77"/>
      <c r="C4117" s="76"/>
      <c r="D4117" s="69" t="e">
        <f>VLOOKUP($C4116:$C$4969,$C$27:$D$4969,2,0)</f>
        <v>#N/A</v>
      </c>
      <c r="E4117" s="79"/>
      <c r="F4117" s="70" t="e">
        <f>VLOOKUP($E4117:$E$4969,'PLANO DE APLICAÇÃO'!$A$4:$B$1013,2,0)</f>
        <v>#N/A</v>
      </c>
      <c r="G4117" s="71"/>
      <c r="H4117" s="130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73"/>
      <c r="J4117" s="74"/>
      <c r="K4117" s="78"/>
    </row>
    <row r="4118" spans="1:11" s="131" customFormat="1" ht="41.25" customHeight="1" thickBot="1">
      <c r="A4118" s="68"/>
      <c r="B4118" s="77"/>
      <c r="C4118" s="76"/>
      <c r="D4118" s="69" t="e">
        <f>VLOOKUP($C4117:$C$4969,$C$27:$D$4969,2,0)</f>
        <v>#N/A</v>
      </c>
      <c r="E4118" s="79"/>
      <c r="F4118" s="70" t="e">
        <f>VLOOKUP($E4118:$E$4969,'PLANO DE APLICAÇÃO'!$A$4:$B$1013,2,0)</f>
        <v>#N/A</v>
      </c>
      <c r="G4118" s="71"/>
      <c r="H4118" s="130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73"/>
      <c r="J4118" s="74"/>
      <c r="K4118" s="78"/>
    </row>
    <row r="4119" spans="1:11" s="131" customFormat="1" ht="41.25" customHeight="1" thickBot="1">
      <c r="A4119" s="68"/>
      <c r="B4119" s="77"/>
      <c r="C4119" s="76"/>
      <c r="D4119" s="69" t="e">
        <f>VLOOKUP($C4118:$C$4969,$C$27:$D$4969,2,0)</f>
        <v>#N/A</v>
      </c>
      <c r="E4119" s="79"/>
      <c r="F4119" s="70" t="e">
        <f>VLOOKUP($E4119:$E$4969,'PLANO DE APLICAÇÃO'!$A$4:$B$1013,2,0)</f>
        <v>#N/A</v>
      </c>
      <c r="G4119" s="71"/>
      <c r="H4119" s="130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73"/>
      <c r="J4119" s="74"/>
      <c r="K4119" s="78"/>
    </row>
    <row r="4120" spans="1:11" s="131" customFormat="1" ht="41.25" customHeight="1" thickBot="1">
      <c r="A4120" s="68"/>
      <c r="B4120" s="77"/>
      <c r="C4120" s="76"/>
      <c r="D4120" s="69" t="e">
        <f>VLOOKUP($C4119:$C$4969,$C$27:$D$4969,2,0)</f>
        <v>#N/A</v>
      </c>
      <c r="E4120" s="79"/>
      <c r="F4120" s="70" t="e">
        <f>VLOOKUP($E4120:$E$4969,'PLANO DE APLICAÇÃO'!$A$4:$B$1013,2,0)</f>
        <v>#N/A</v>
      </c>
      <c r="G4120" s="71"/>
      <c r="H4120" s="130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73"/>
      <c r="J4120" s="74"/>
      <c r="K4120" s="78"/>
    </row>
    <row r="4121" spans="1:11" s="131" customFormat="1" ht="41.25" customHeight="1" thickBot="1">
      <c r="A4121" s="68"/>
      <c r="B4121" s="77"/>
      <c r="C4121" s="76"/>
      <c r="D4121" s="69" t="e">
        <f>VLOOKUP($C4120:$C$4969,$C$27:$D$4969,2,0)</f>
        <v>#N/A</v>
      </c>
      <c r="E4121" s="79"/>
      <c r="F4121" s="70" t="e">
        <f>VLOOKUP($E4121:$E$4969,'PLANO DE APLICAÇÃO'!$A$4:$B$1013,2,0)</f>
        <v>#N/A</v>
      </c>
      <c r="G4121" s="71"/>
      <c r="H4121" s="130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73"/>
      <c r="J4121" s="74"/>
      <c r="K4121" s="78"/>
    </row>
    <row r="4122" spans="1:11" s="131" customFormat="1" ht="41.25" customHeight="1" thickBot="1">
      <c r="A4122" s="68"/>
      <c r="B4122" s="77"/>
      <c r="C4122" s="76"/>
      <c r="D4122" s="69" t="e">
        <f>VLOOKUP($C4121:$C$4969,$C$27:$D$4969,2,0)</f>
        <v>#N/A</v>
      </c>
      <c r="E4122" s="79"/>
      <c r="F4122" s="70" t="e">
        <f>VLOOKUP($E4122:$E$4969,'PLANO DE APLICAÇÃO'!$A$4:$B$1013,2,0)</f>
        <v>#N/A</v>
      </c>
      <c r="G4122" s="71"/>
      <c r="H4122" s="130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73"/>
      <c r="J4122" s="74"/>
      <c r="K4122" s="78"/>
    </row>
    <row r="4123" spans="1:11" s="131" customFormat="1" ht="41.25" customHeight="1" thickBot="1">
      <c r="A4123" s="68"/>
      <c r="B4123" s="77"/>
      <c r="C4123" s="76"/>
      <c r="D4123" s="69" t="e">
        <f>VLOOKUP($C4122:$C$4969,$C$27:$D$4969,2,0)</f>
        <v>#N/A</v>
      </c>
      <c r="E4123" s="79"/>
      <c r="F4123" s="70" t="e">
        <f>VLOOKUP($E4123:$E$4969,'PLANO DE APLICAÇÃO'!$A$4:$B$1013,2,0)</f>
        <v>#N/A</v>
      </c>
      <c r="G4123" s="71"/>
      <c r="H4123" s="130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73"/>
      <c r="J4123" s="74"/>
      <c r="K4123" s="78"/>
    </row>
    <row r="4124" spans="1:11" s="131" customFormat="1" ht="41.25" customHeight="1" thickBot="1">
      <c r="A4124" s="68"/>
      <c r="B4124" s="77"/>
      <c r="C4124" s="76"/>
      <c r="D4124" s="69" t="e">
        <f>VLOOKUP($C4123:$C$4969,$C$27:$D$4969,2,0)</f>
        <v>#N/A</v>
      </c>
      <c r="E4124" s="79"/>
      <c r="F4124" s="70" t="e">
        <f>VLOOKUP($E4124:$E$4969,'PLANO DE APLICAÇÃO'!$A$4:$B$1013,2,0)</f>
        <v>#N/A</v>
      </c>
      <c r="G4124" s="71"/>
      <c r="H4124" s="130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73"/>
      <c r="J4124" s="74"/>
      <c r="K4124" s="78"/>
    </row>
    <row r="4125" spans="1:11" s="131" customFormat="1" ht="41.25" customHeight="1" thickBot="1">
      <c r="A4125" s="68"/>
      <c r="B4125" s="77"/>
      <c r="C4125" s="76"/>
      <c r="D4125" s="69" t="e">
        <f>VLOOKUP($C4124:$C$4969,$C$27:$D$4969,2,0)</f>
        <v>#N/A</v>
      </c>
      <c r="E4125" s="79"/>
      <c r="F4125" s="70" t="e">
        <f>VLOOKUP($E4125:$E$4969,'PLANO DE APLICAÇÃO'!$A$4:$B$1013,2,0)</f>
        <v>#N/A</v>
      </c>
      <c r="G4125" s="71"/>
      <c r="H4125" s="130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73"/>
      <c r="J4125" s="74"/>
      <c r="K4125" s="78"/>
    </row>
    <row r="4126" spans="1:11" s="131" customFormat="1" ht="41.25" customHeight="1" thickBot="1">
      <c r="A4126" s="68"/>
      <c r="B4126" s="77"/>
      <c r="C4126" s="76"/>
      <c r="D4126" s="69" t="e">
        <f>VLOOKUP($C4125:$C$4969,$C$27:$D$4969,2,0)</f>
        <v>#N/A</v>
      </c>
      <c r="E4126" s="79"/>
      <c r="F4126" s="70" t="e">
        <f>VLOOKUP($E4126:$E$4969,'PLANO DE APLICAÇÃO'!$A$4:$B$1013,2,0)</f>
        <v>#N/A</v>
      </c>
      <c r="G4126" s="71"/>
      <c r="H4126" s="130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73"/>
      <c r="J4126" s="74"/>
      <c r="K4126" s="78"/>
    </row>
    <row r="4127" spans="1:11" s="131" customFormat="1" ht="41.25" customHeight="1" thickBot="1">
      <c r="A4127" s="68"/>
      <c r="B4127" s="77"/>
      <c r="C4127" s="76"/>
      <c r="D4127" s="69" t="e">
        <f>VLOOKUP($C4126:$C$4969,$C$27:$D$4969,2,0)</f>
        <v>#N/A</v>
      </c>
      <c r="E4127" s="79"/>
      <c r="F4127" s="70" t="e">
        <f>VLOOKUP($E4127:$E$4969,'PLANO DE APLICAÇÃO'!$A$4:$B$1013,2,0)</f>
        <v>#N/A</v>
      </c>
      <c r="G4127" s="71"/>
      <c r="H4127" s="130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73"/>
      <c r="J4127" s="74"/>
      <c r="K4127" s="78"/>
    </row>
    <row r="4128" spans="1:11" s="131" customFormat="1" ht="41.25" customHeight="1" thickBot="1">
      <c r="A4128" s="68"/>
      <c r="B4128" s="77"/>
      <c r="C4128" s="76"/>
      <c r="D4128" s="69" t="e">
        <f>VLOOKUP($C4127:$C$4969,$C$27:$D$4969,2,0)</f>
        <v>#N/A</v>
      </c>
      <c r="E4128" s="79"/>
      <c r="F4128" s="70" t="e">
        <f>VLOOKUP($E4128:$E$4969,'PLANO DE APLICAÇÃO'!$A$4:$B$1013,2,0)</f>
        <v>#N/A</v>
      </c>
      <c r="G4128" s="71"/>
      <c r="H4128" s="130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73"/>
      <c r="J4128" s="74"/>
      <c r="K4128" s="78"/>
    </row>
    <row r="4129" spans="1:11" s="131" customFormat="1" ht="41.25" customHeight="1" thickBot="1">
      <c r="A4129" s="68"/>
      <c r="B4129" s="77"/>
      <c r="C4129" s="76"/>
      <c r="D4129" s="69" t="e">
        <f>VLOOKUP($C4128:$C$4969,$C$27:$D$4969,2,0)</f>
        <v>#N/A</v>
      </c>
      <c r="E4129" s="79"/>
      <c r="F4129" s="70" t="e">
        <f>VLOOKUP($E4129:$E$4969,'PLANO DE APLICAÇÃO'!$A$4:$B$1013,2,0)</f>
        <v>#N/A</v>
      </c>
      <c r="G4129" s="71"/>
      <c r="H4129" s="130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73"/>
      <c r="J4129" s="74"/>
      <c r="K4129" s="78"/>
    </row>
    <row r="4130" spans="1:11" s="131" customFormat="1" ht="41.25" customHeight="1" thickBot="1">
      <c r="A4130" s="68"/>
      <c r="B4130" s="77"/>
      <c r="C4130" s="76"/>
      <c r="D4130" s="69" t="e">
        <f>VLOOKUP($C4129:$C$4969,$C$27:$D$4969,2,0)</f>
        <v>#N/A</v>
      </c>
      <c r="E4130" s="79"/>
      <c r="F4130" s="70" t="e">
        <f>VLOOKUP($E4130:$E$4969,'PLANO DE APLICAÇÃO'!$A$4:$B$1013,2,0)</f>
        <v>#N/A</v>
      </c>
      <c r="G4130" s="71"/>
      <c r="H4130" s="130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73"/>
      <c r="J4130" s="74"/>
      <c r="K4130" s="78"/>
    </row>
    <row r="4131" spans="1:11" s="131" customFormat="1" ht="41.25" customHeight="1" thickBot="1">
      <c r="A4131" s="68"/>
      <c r="B4131" s="77"/>
      <c r="C4131" s="76"/>
      <c r="D4131" s="69" t="e">
        <f>VLOOKUP($C4130:$C$4969,$C$27:$D$4969,2,0)</f>
        <v>#N/A</v>
      </c>
      <c r="E4131" s="79"/>
      <c r="F4131" s="70" t="e">
        <f>VLOOKUP($E4131:$E$4969,'PLANO DE APLICAÇÃO'!$A$4:$B$1013,2,0)</f>
        <v>#N/A</v>
      </c>
      <c r="G4131" s="71"/>
      <c r="H4131" s="130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73"/>
      <c r="J4131" s="74"/>
      <c r="K4131" s="78"/>
    </row>
    <row r="4132" spans="1:11" s="131" customFormat="1" ht="41.25" customHeight="1" thickBot="1">
      <c r="A4132" s="68"/>
      <c r="B4132" s="77"/>
      <c r="C4132" s="76"/>
      <c r="D4132" s="69" t="e">
        <f>VLOOKUP($C4131:$C$4969,$C$27:$D$4969,2,0)</f>
        <v>#N/A</v>
      </c>
      <c r="E4132" s="79"/>
      <c r="F4132" s="70" t="e">
        <f>VLOOKUP($E4132:$E$4969,'PLANO DE APLICAÇÃO'!$A$4:$B$1013,2,0)</f>
        <v>#N/A</v>
      </c>
      <c r="G4132" s="71"/>
      <c r="H4132" s="130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73"/>
      <c r="J4132" s="74"/>
      <c r="K4132" s="78"/>
    </row>
    <row r="4133" spans="1:11" s="131" customFormat="1" ht="41.25" customHeight="1" thickBot="1">
      <c r="A4133" s="68"/>
      <c r="B4133" s="77"/>
      <c r="C4133" s="76"/>
      <c r="D4133" s="69" t="e">
        <f>VLOOKUP($C4132:$C$4969,$C$27:$D$4969,2,0)</f>
        <v>#N/A</v>
      </c>
      <c r="E4133" s="79"/>
      <c r="F4133" s="70" t="e">
        <f>VLOOKUP($E4133:$E$4969,'PLANO DE APLICAÇÃO'!$A$4:$B$1013,2,0)</f>
        <v>#N/A</v>
      </c>
      <c r="G4133" s="71"/>
      <c r="H4133" s="130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73"/>
      <c r="J4133" s="74"/>
      <c r="K4133" s="78"/>
    </row>
    <row r="4134" spans="1:11" s="131" customFormat="1" ht="41.25" customHeight="1" thickBot="1">
      <c r="A4134" s="68"/>
      <c r="B4134" s="77"/>
      <c r="C4134" s="76"/>
      <c r="D4134" s="69" t="e">
        <f>VLOOKUP($C4133:$C$4969,$C$27:$D$4969,2,0)</f>
        <v>#N/A</v>
      </c>
      <c r="E4134" s="79"/>
      <c r="F4134" s="70" t="e">
        <f>VLOOKUP($E4134:$E$4969,'PLANO DE APLICAÇÃO'!$A$4:$B$1013,2,0)</f>
        <v>#N/A</v>
      </c>
      <c r="G4134" s="71"/>
      <c r="H4134" s="130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73"/>
      <c r="J4134" s="74"/>
      <c r="K4134" s="78"/>
    </row>
    <row r="4135" spans="1:11" s="131" customFormat="1" ht="41.25" customHeight="1" thickBot="1">
      <c r="A4135" s="68"/>
      <c r="B4135" s="77"/>
      <c r="C4135" s="76"/>
      <c r="D4135" s="69" t="e">
        <f>VLOOKUP($C4134:$C$4969,$C$27:$D$4969,2,0)</f>
        <v>#N/A</v>
      </c>
      <c r="E4135" s="79"/>
      <c r="F4135" s="70" t="e">
        <f>VLOOKUP($E4135:$E$4969,'PLANO DE APLICAÇÃO'!$A$4:$B$1013,2,0)</f>
        <v>#N/A</v>
      </c>
      <c r="G4135" s="71"/>
      <c r="H4135" s="130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73"/>
      <c r="J4135" s="74"/>
      <c r="K4135" s="78"/>
    </row>
    <row r="4136" spans="1:11" s="131" customFormat="1" ht="41.25" customHeight="1" thickBot="1">
      <c r="A4136" s="68"/>
      <c r="B4136" s="77"/>
      <c r="C4136" s="76"/>
      <c r="D4136" s="69" t="e">
        <f>VLOOKUP($C4135:$C$4969,$C$27:$D$4969,2,0)</f>
        <v>#N/A</v>
      </c>
      <c r="E4136" s="79"/>
      <c r="F4136" s="70" t="e">
        <f>VLOOKUP($E4136:$E$4969,'PLANO DE APLICAÇÃO'!$A$4:$B$1013,2,0)</f>
        <v>#N/A</v>
      </c>
      <c r="G4136" s="71"/>
      <c r="H4136" s="130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73"/>
      <c r="J4136" s="74"/>
      <c r="K4136" s="78"/>
    </row>
    <row r="4137" spans="1:11" s="131" customFormat="1" ht="41.25" customHeight="1" thickBot="1">
      <c r="A4137" s="68"/>
      <c r="B4137" s="77"/>
      <c r="C4137" s="76"/>
      <c r="D4137" s="69" t="e">
        <f>VLOOKUP($C4136:$C$4969,$C$27:$D$4969,2,0)</f>
        <v>#N/A</v>
      </c>
      <c r="E4137" s="79"/>
      <c r="F4137" s="70" t="e">
        <f>VLOOKUP($E4137:$E$4969,'PLANO DE APLICAÇÃO'!$A$4:$B$1013,2,0)</f>
        <v>#N/A</v>
      </c>
      <c r="G4137" s="71"/>
      <c r="H4137" s="130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73"/>
      <c r="J4137" s="74"/>
      <c r="K4137" s="78"/>
    </row>
    <row r="4138" spans="1:11" s="131" customFormat="1" ht="41.25" customHeight="1" thickBot="1">
      <c r="A4138" s="68"/>
      <c r="B4138" s="77"/>
      <c r="C4138" s="76"/>
      <c r="D4138" s="69" t="e">
        <f>VLOOKUP($C4137:$C$4969,$C$27:$D$4969,2,0)</f>
        <v>#N/A</v>
      </c>
      <c r="E4138" s="79"/>
      <c r="F4138" s="70" t="e">
        <f>VLOOKUP($E4138:$E$4969,'PLANO DE APLICAÇÃO'!$A$4:$B$1013,2,0)</f>
        <v>#N/A</v>
      </c>
      <c r="G4138" s="71"/>
      <c r="H4138" s="130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73"/>
      <c r="J4138" s="74"/>
      <c r="K4138" s="78"/>
    </row>
    <row r="4139" spans="1:11" s="131" customFormat="1" ht="41.25" customHeight="1" thickBot="1">
      <c r="A4139" s="68"/>
      <c r="B4139" s="77"/>
      <c r="C4139" s="76"/>
      <c r="D4139" s="69" t="e">
        <f>VLOOKUP($C4138:$C$4969,$C$27:$D$4969,2,0)</f>
        <v>#N/A</v>
      </c>
      <c r="E4139" s="79"/>
      <c r="F4139" s="70" t="e">
        <f>VLOOKUP($E4139:$E$4969,'PLANO DE APLICAÇÃO'!$A$4:$B$1013,2,0)</f>
        <v>#N/A</v>
      </c>
      <c r="G4139" s="71"/>
      <c r="H4139" s="130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73"/>
      <c r="J4139" s="74"/>
      <c r="K4139" s="78"/>
    </row>
    <row r="4140" spans="1:11" s="131" customFormat="1" ht="41.25" customHeight="1" thickBot="1">
      <c r="A4140" s="68"/>
      <c r="B4140" s="77"/>
      <c r="C4140" s="76"/>
      <c r="D4140" s="69" t="e">
        <f>VLOOKUP($C4139:$C$4969,$C$27:$D$4969,2,0)</f>
        <v>#N/A</v>
      </c>
      <c r="E4140" s="79"/>
      <c r="F4140" s="70" t="e">
        <f>VLOOKUP($E4140:$E$4969,'PLANO DE APLICAÇÃO'!$A$4:$B$1013,2,0)</f>
        <v>#N/A</v>
      </c>
      <c r="G4140" s="71"/>
      <c r="H4140" s="130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73"/>
      <c r="J4140" s="74"/>
      <c r="K4140" s="78"/>
    </row>
    <row r="4141" spans="1:11" s="131" customFormat="1" ht="41.25" customHeight="1" thickBot="1">
      <c r="A4141" s="68"/>
      <c r="B4141" s="77"/>
      <c r="C4141" s="76"/>
      <c r="D4141" s="69" t="e">
        <f>VLOOKUP($C4140:$C$4969,$C$27:$D$4969,2,0)</f>
        <v>#N/A</v>
      </c>
      <c r="E4141" s="79"/>
      <c r="F4141" s="70" t="e">
        <f>VLOOKUP($E4141:$E$4969,'PLANO DE APLICAÇÃO'!$A$4:$B$1013,2,0)</f>
        <v>#N/A</v>
      </c>
      <c r="G4141" s="71"/>
      <c r="H4141" s="130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73"/>
      <c r="J4141" s="74"/>
      <c r="K4141" s="78"/>
    </row>
    <row r="4142" spans="1:11" s="131" customFormat="1" ht="41.25" customHeight="1" thickBot="1">
      <c r="A4142" s="68"/>
      <c r="B4142" s="77"/>
      <c r="C4142" s="76"/>
      <c r="D4142" s="69" t="e">
        <f>VLOOKUP($C4141:$C$4969,$C$27:$D$4969,2,0)</f>
        <v>#N/A</v>
      </c>
      <c r="E4142" s="79"/>
      <c r="F4142" s="70" t="e">
        <f>VLOOKUP($E4142:$E$4969,'PLANO DE APLICAÇÃO'!$A$4:$B$1013,2,0)</f>
        <v>#N/A</v>
      </c>
      <c r="G4142" s="71"/>
      <c r="H4142" s="130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73"/>
      <c r="J4142" s="74"/>
      <c r="K4142" s="78"/>
    </row>
    <row r="4143" spans="1:11" s="131" customFormat="1" ht="41.25" customHeight="1" thickBot="1">
      <c r="A4143" s="68"/>
      <c r="B4143" s="77"/>
      <c r="C4143" s="76"/>
      <c r="D4143" s="69" t="e">
        <f>VLOOKUP($C4142:$C$4969,$C$27:$D$4969,2,0)</f>
        <v>#N/A</v>
      </c>
      <c r="E4143" s="79"/>
      <c r="F4143" s="70" t="e">
        <f>VLOOKUP($E4143:$E$4969,'PLANO DE APLICAÇÃO'!$A$4:$B$1013,2,0)</f>
        <v>#N/A</v>
      </c>
      <c r="G4143" s="71"/>
      <c r="H4143" s="130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73"/>
      <c r="J4143" s="74"/>
      <c r="K4143" s="78"/>
    </row>
    <row r="4144" spans="1:11" s="131" customFormat="1" ht="41.25" customHeight="1" thickBot="1">
      <c r="A4144" s="68"/>
      <c r="B4144" s="77"/>
      <c r="C4144" s="76"/>
      <c r="D4144" s="69" t="e">
        <f>VLOOKUP($C4143:$C$4969,$C$27:$D$4969,2,0)</f>
        <v>#N/A</v>
      </c>
      <c r="E4144" s="79"/>
      <c r="F4144" s="70" t="e">
        <f>VLOOKUP($E4144:$E$4969,'PLANO DE APLICAÇÃO'!$A$4:$B$1013,2,0)</f>
        <v>#N/A</v>
      </c>
      <c r="G4144" s="71"/>
      <c r="H4144" s="130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73"/>
      <c r="J4144" s="74"/>
      <c r="K4144" s="78"/>
    </row>
    <row r="4145" spans="1:11" s="131" customFormat="1" ht="41.25" customHeight="1" thickBot="1">
      <c r="A4145" s="68"/>
      <c r="B4145" s="77"/>
      <c r="C4145" s="76"/>
      <c r="D4145" s="69" t="e">
        <f>VLOOKUP($C4144:$C$4969,$C$27:$D$4969,2,0)</f>
        <v>#N/A</v>
      </c>
      <c r="E4145" s="79"/>
      <c r="F4145" s="70" t="e">
        <f>VLOOKUP($E4145:$E$4969,'PLANO DE APLICAÇÃO'!$A$4:$B$1013,2,0)</f>
        <v>#N/A</v>
      </c>
      <c r="G4145" s="71"/>
      <c r="H4145" s="130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73"/>
      <c r="J4145" s="74"/>
      <c r="K4145" s="78"/>
    </row>
    <row r="4146" spans="1:11" s="131" customFormat="1" ht="41.25" customHeight="1" thickBot="1">
      <c r="A4146" s="68"/>
      <c r="B4146" s="77"/>
      <c r="C4146" s="76"/>
      <c r="D4146" s="69" t="e">
        <f>VLOOKUP($C4145:$C$4969,$C$27:$D$4969,2,0)</f>
        <v>#N/A</v>
      </c>
      <c r="E4146" s="79"/>
      <c r="F4146" s="70" t="e">
        <f>VLOOKUP($E4146:$E$4969,'PLANO DE APLICAÇÃO'!$A$4:$B$1013,2,0)</f>
        <v>#N/A</v>
      </c>
      <c r="G4146" s="71"/>
      <c r="H4146" s="130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73"/>
      <c r="J4146" s="74"/>
      <c r="K4146" s="78"/>
    </row>
    <row r="4147" spans="1:11" s="131" customFormat="1" ht="41.25" customHeight="1" thickBot="1">
      <c r="A4147" s="68"/>
      <c r="B4147" s="77"/>
      <c r="C4147" s="76"/>
      <c r="D4147" s="69" t="e">
        <f>VLOOKUP($C4146:$C$4969,$C$27:$D$4969,2,0)</f>
        <v>#N/A</v>
      </c>
      <c r="E4147" s="79"/>
      <c r="F4147" s="70" t="e">
        <f>VLOOKUP($E4147:$E$4969,'PLANO DE APLICAÇÃO'!$A$4:$B$1013,2,0)</f>
        <v>#N/A</v>
      </c>
      <c r="G4147" s="71"/>
      <c r="H4147" s="130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73"/>
      <c r="J4147" s="74"/>
      <c r="K4147" s="78"/>
    </row>
    <row r="4148" spans="1:11" s="131" customFormat="1" ht="41.25" customHeight="1" thickBot="1">
      <c r="A4148" s="68"/>
      <c r="B4148" s="77"/>
      <c r="C4148" s="76"/>
      <c r="D4148" s="69" t="e">
        <f>VLOOKUP($C4147:$C$4969,$C$27:$D$4969,2,0)</f>
        <v>#N/A</v>
      </c>
      <c r="E4148" s="79"/>
      <c r="F4148" s="70" t="e">
        <f>VLOOKUP($E4148:$E$4969,'PLANO DE APLICAÇÃO'!$A$4:$B$1013,2,0)</f>
        <v>#N/A</v>
      </c>
      <c r="G4148" s="71"/>
      <c r="H4148" s="130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73"/>
      <c r="J4148" s="74"/>
      <c r="K4148" s="78"/>
    </row>
    <row r="4149" spans="1:11" s="131" customFormat="1" ht="41.25" customHeight="1" thickBot="1">
      <c r="A4149" s="68"/>
      <c r="B4149" s="77"/>
      <c r="C4149" s="76"/>
      <c r="D4149" s="69" t="e">
        <f>VLOOKUP($C4148:$C$4969,$C$27:$D$4969,2,0)</f>
        <v>#N/A</v>
      </c>
      <c r="E4149" s="79"/>
      <c r="F4149" s="70" t="e">
        <f>VLOOKUP($E4149:$E$4969,'PLANO DE APLICAÇÃO'!$A$4:$B$1013,2,0)</f>
        <v>#N/A</v>
      </c>
      <c r="G4149" s="71"/>
      <c r="H4149" s="130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73"/>
      <c r="J4149" s="74"/>
      <c r="K4149" s="78"/>
    </row>
    <row r="4150" spans="1:11" s="131" customFormat="1" ht="41.25" customHeight="1" thickBot="1">
      <c r="A4150" s="68"/>
      <c r="B4150" s="77"/>
      <c r="C4150" s="76"/>
      <c r="D4150" s="69" t="e">
        <f>VLOOKUP($C4149:$C$4969,$C$27:$D$4969,2,0)</f>
        <v>#N/A</v>
      </c>
      <c r="E4150" s="79"/>
      <c r="F4150" s="70" t="e">
        <f>VLOOKUP($E4150:$E$4969,'PLANO DE APLICAÇÃO'!$A$4:$B$1013,2,0)</f>
        <v>#N/A</v>
      </c>
      <c r="G4150" s="71"/>
      <c r="H4150" s="130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73"/>
      <c r="J4150" s="74"/>
      <c r="K4150" s="78"/>
    </row>
    <row r="4151" spans="1:11" s="131" customFormat="1" ht="41.25" customHeight="1" thickBot="1">
      <c r="A4151" s="68"/>
      <c r="B4151" s="77"/>
      <c r="C4151" s="76"/>
      <c r="D4151" s="69" t="e">
        <f>VLOOKUP($C4150:$C$4969,$C$27:$D$4969,2,0)</f>
        <v>#N/A</v>
      </c>
      <c r="E4151" s="79"/>
      <c r="F4151" s="70" t="e">
        <f>VLOOKUP($E4151:$E$4969,'PLANO DE APLICAÇÃO'!$A$4:$B$1013,2,0)</f>
        <v>#N/A</v>
      </c>
      <c r="G4151" s="71"/>
      <c r="H4151" s="130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73"/>
      <c r="J4151" s="74"/>
      <c r="K4151" s="78"/>
    </row>
    <row r="4152" spans="1:11" s="131" customFormat="1" ht="41.25" customHeight="1" thickBot="1">
      <c r="A4152" s="68"/>
      <c r="B4152" s="77"/>
      <c r="C4152" s="76"/>
      <c r="D4152" s="69" t="e">
        <f>VLOOKUP($C4151:$C$4969,$C$27:$D$4969,2,0)</f>
        <v>#N/A</v>
      </c>
      <c r="E4152" s="79"/>
      <c r="F4152" s="70" t="e">
        <f>VLOOKUP($E4152:$E$4969,'PLANO DE APLICAÇÃO'!$A$4:$B$1013,2,0)</f>
        <v>#N/A</v>
      </c>
      <c r="G4152" s="71"/>
      <c r="H4152" s="130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73"/>
      <c r="J4152" s="74"/>
      <c r="K4152" s="78"/>
    </row>
    <row r="4153" spans="1:11" s="131" customFormat="1" ht="41.25" customHeight="1" thickBot="1">
      <c r="A4153" s="68"/>
      <c r="B4153" s="77"/>
      <c r="C4153" s="76"/>
      <c r="D4153" s="69" t="e">
        <f>VLOOKUP($C4152:$C$4969,$C$27:$D$4969,2,0)</f>
        <v>#N/A</v>
      </c>
      <c r="E4153" s="79"/>
      <c r="F4153" s="70" t="e">
        <f>VLOOKUP($E4153:$E$4969,'PLANO DE APLICAÇÃO'!$A$4:$B$1013,2,0)</f>
        <v>#N/A</v>
      </c>
      <c r="G4153" s="71"/>
      <c r="H4153" s="130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73"/>
      <c r="J4153" s="74"/>
      <c r="K4153" s="78"/>
    </row>
    <row r="4154" spans="1:11" s="131" customFormat="1" ht="41.25" customHeight="1" thickBot="1">
      <c r="A4154" s="68"/>
      <c r="B4154" s="77"/>
      <c r="C4154" s="76"/>
      <c r="D4154" s="69" t="e">
        <f>VLOOKUP($C4153:$C$4969,$C$27:$D$4969,2,0)</f>
        <v>#N/A</v>
      </c>
      <c r="E4154" s="79"/>
      <c r="F4154" s="70" t="e">
        <f>VLOOKUP($E4154:$E$4969,'PLANO DE APLICAÇÃO'!$A$4:$B$1013,2,0)</f>
        <v>#N/A</v>
      </c>
      <c r="G4154" s="71"/>
      <c r="H4154" s="130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73"/>
      <c r="J4154" s="74"/>
      <c r="K4154" s="78"/>
    </row>
    <row r="4155" spans="1:11" s="131" customFormat="1" ht="41.25" customHeight="1" thickBot="1">
      <c r="A4155" s="68"/>
      <c r="B4155" s="77"/>
      <c r="C4155" s="76"/>
      <c r="D4155" s="69" t="e">
        <f>VLOOKUP($C4154:$C$4969,$C$27:$D$4969,2,0)</f>
        <v>#N/A</v>
      </c>
      <c r="E4155" s="79"/>
      <c r="F4155" s="70" t="e">
        <f>VLOOKUP($E4155:$E$4969,'PLANO DE APLICAÇÃO'!$A$4:$B$1013,2,0)</f>
        <v>#N/A</v>
      </c>
      <c r="G4155" s="71"/>
      <c r="H4155" s="130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73"/>
      <c r="J4155" s="74"/>
      <c r="K4155" s="78"/>
    </row>
    <row r="4156" spans="1:11" s="131" customFormat="1" ht="41.25" customHeight="1" thickBot="1">
      <c r="A4156" s="68"/>
      <c r="B4156" s="77"/>
      <c r="C4156" s="76"/>
      <c r="D4156" s="69" t="e">
        <f>VLOOKUP($C4155:$C$4969,$C$27:$D$4969,2,0)</f>
        <v>#N/A</v>
      </c>
      <c r="E4156" s="79"/>
      <c r="F4156" s="70" t="e">
        <f>VLOOKUP($E4156:$E$4969,'PLANO DE APLICAÇÃO'!$A$4:$B$1013,2,0)</f>
        <v>#N/A</v>
      </c>
      <c r="G4156" s="71"/>
      <c r="H4156" s="130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73"/>
      <c r="J4156" s="74"/>
      <c r="K4156" s="78"/>
    </row>
    <row r="4157" spans="1:11" s="131" customFormat="1" ht="41.25" customHeight="1" thickBot="1">
      <c r="A4157" s="68"/>
      <c r="B4157" s="77"/>
      <c r="C4157" s="76"/>
      <c r="D4157" s="69" t="e">
        <f>VLOOKUP($C4156:$C$4969,$C$27:$D$4969,2,0)</f>
        <v>#N/A</v>
      </c>
      <c r="E4157" s="79"/>
      <c r="F4157" s="70" t="e">
        <f>VLOOKUP($E4157:$E$4969,'PLANO DE APLICAÇÃO'!$A$4:$B$1013,2,0)</f>
        <v>#N/A</v>
      </c>
      <c r="G4157" s="71"/>
      <c r="H4157" s="130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73"/>
      <c r="J4157" s="74"/>
      <c r="K4157" s="78"/>
    </row>
    <row r="4158" spans="1:11" s="131" customFormat="1" ht="41.25" customHeight="1" thickBot="1">
      <c r="A4158" s="68"/>
      <c r="B4158" s="77"/>
      <c r="C4158" s="76"/>
      <c r="D4158" s="69" t="e">
        <f>VLOOKUP($C4157:$C$4969,$C$27:$D$4969,2,0)</f>
        <v>#N/A</v>
      </c>
      <c r="E4158" s="79"/>
      <c r="F4158" s="70" t="e">
        <f>VLOOKUP($E4158:$E$4969,'PLANO DE APLICAÇÃO'!$A$4:$B$1013,2,0)</f>
        <v>#N/A</v>
      </c>
      <c r="G4158" s="71"/>
      <c r="H4158" s="130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73"/>
      <c r="J4158" s="74"/>
      <c r="K4158" s="78"/>
    </row>
    <row r="4159" spans="1:11" s="131" customFormat="1" ht="41.25" customHeight="1" thickBot="1">
      <c r="A4159" s="68"/>
      <c r="B4159" s="77"/>
      <c r="C4159" s="76"/>
      <c r="D4159" s="69" t="e">
        <f>VLOOKUP($C4158:$C$4969,$C$27:$D$4969,2,0)</f>
        <v>#N/A</v>
      </c>
      <c r="E4159" s="79"/>
      <c r="F4159" s="70" t="e">
        <f>VLOOKUP($E4159:$E$4969,'PLANO DE APLICAÇÃO'!$A$4:$B$1013,2,0)</f>
        <v>#N/A</v>
      </c>
      <c r="G4159" s="71"/>
      <c r="H4159" s="130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73"/>
      <c r="J4159" s="74"/>
      <c r="K4159" s="78"/>
    </row>
    <row r="4160" spans="1:11" s="131" customFormat="1" ht="41.25" customHeight="1" thickBot="1">
      <c r="A4160" s="68"/>
      <c r="B4160" s="77"/>
      <c r="C4160" s="76"/>
      <c r="D4160" s="69" t="e">
        <f>VLOOKUP($C4159:$C$4969,$C$27:$D$4969,2,0)</f>
        <v>#N/A</v>
      </c>
      <c r="E4160" s="79"/>
      <c r="F4160" s="70" t="e">
        <f>VLOOKUP($E4160:$E$4969,'PLANO DE APLICAÇÃO'!$A$4:$B$1013,2,0)</f>
        <v>#N/A</v>
      </c>
      <c r="G4160" s="71"/>
      <c r="H4160" s="130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73"/>
      <c r="J4160" s="74"/>
      <c r="K4160" s="78"/>
    </row>
    <row r="4161" spans="1:11" s="131" customFormat="1" ht="41.25" customHeight="1" thickBot="1">
      <c r="A4161" s="68"/>
      <c r="B4161" s="77"/>
      <c r="C4161" s="76"/>
      <c r="D4161" s="69" t="e">
        <f>VLOOKUP($C4160:$C$4969,$C$27:$D$4969,2,0)</f>
        <v>#N/A</v>
      </c>
      <c r="E4161" s="79"/>
      <c r="F4161" s="70" t="e">
        <f>VLOOKUP($E4161:$E$4969,'PLANO DE APLICAÇÃO'!$A$4:$B$1013,2,0)</f>
        <v>#N/A</v>
      </c>
      <c r="G4161" s="71"/>
      <c r="H4161" s="130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73"/>
      <c r="J4161" s="74"/>
      <c r="K4161" s="78"/>
    </row>
    <row r="4162" spans="1:11" s="131" customFormat="1" ht="41.25" customHeight="1" thickBot="1">
      <c r="A4162" s="68"/>
      <c r="B4162" s="77"/>
      <c r="C4162" s="76"/>
      <c r="D4162" s="69" t="e">
        <f>VLOOKUP($C4161:$C$4969,$C$27:$D$4969,2,0)</f>
        <v>#N/A</v>
      </c>
      <c r="E4162" s="79"/>
      <c r="F4162" s="70" t="e">
        <f>VLOOKUP($E4162:$E$4969,'PLANO DE APLICAÇÃO'!$A$4:$B$1013,2,0)</f>
        <v>#N/A</v>
      </c>
      <c r="G4162" s="71"/>
      <c r="H4162" s="130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73"/>
      <c r="J4162" s="74"/>
      <c r="K4162" s="78"/>
    </row>
    <row r="4163" spans="1:11" s="131" customFormat="1" ht="41.25" customHeight="1" thickBot="1">
      <c r="A4163" s="68"/>
      <c r="B4163" s="77"/>
      <c r="C4163" s="76"/>
      <c r="D4163" s="69" t="e">
        <f>VLOOKUP($C4162:$C$4969,$C$27:$D$4969,2,0)</f>
        <v>#N/A</v>
      </c>
      <c r="E4163" s="79"/>
      <c r="F4163" s="70" t="e">
        <f>VLOOKUP($E4163:$E$4969,'PLANO DE APLICAÇÃO'!$A$4:$B$1013,2,0)</f>
        <v>#N/A</v>
      </c>
      <c r="G4163" s="71"/>
      <c r="H4163" s="130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73"/>
      <c r="J4163" s="74"/>
      <c r="K4163" s="78"/>
    </row>
    <row r="4164" spans="1:11" s="131" customFormat="1" ht="41.25" customHeight="1" thickBot="1">
      <c r="A4164" s="68"/>
      <c r="B4164" s="77"/>
      <c r="C4164" s="76"/>
      <c r="D4164" s="69" t="e">
        <f>VLOOKUP($C4163:$C$4969,$C$27:$D$4969,2,0)</f>
        <v>#N/A</v>
      </c>
      <c r="E4164" s="79"/>
      <c r="F4164" s="70" t="e">
        <f>VLOOKUP($E4164:$E$4969,'PLANO DE APLICAÇÃO'!$A$4:$B$1013,2,0)</f>
        <v>#N/A</v>
      </c>
      <c r="G4164" s="71"/>
      <c r="H4164" s="130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73"/>
      <c r="J4164" s="74"/>
      <c r="K4164" s="78"/>
    </row>
    <row r="4165" spans="1:11" s="131" customFormat="1" ht="41.25" customHeight="1" thickBot="1">
      <c r="A4165" s="68"/>
      <c r="B4165" s="77"/>
      <c r="C4165" s="76"/>
      <c r="D4165" s="69" t="e">
        <f>VLOOKUP($C4164:$C$4969,$C$27:$D$4969,2,0)</f>
        <v>#N/A</v>
      </c>
      <c r="E4165" s="79"/>
      <c r="F4165" s="70" t="e">
        <f>VLOOKUP($E4165:$E$4969,'PLANO DE APLICAÇÃO'!$A$4:$B$1013,2,0)</f>
        <v>#N/A</v>
      </c>
      <c r="G4165" s="71"/>
      <c r="H4165" s="130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73"/>
      <c r="J4165" s="74"/>
      <c r="K4165" s="78"/>
    </row>
    <row r="4166" spans="1:11" s="131" customFormat="1" ht="41.25" customHeight="1" thickBot="1">
      <c r="A4166" s="68"/>
      <c r="B4166" s="77"/>
      <c r="C4166" s="76"/>
      <c r="D4166" s="69" t="e">
        <f>VLOOKUP($C4165:$C$4969,$C$27:$D$4969,2,0)</f>
        <v>#N/A</v>
      </c>
      <c r="E4166" s="79"/>
      <c r="F4166" s="70" t="e">
        <f>VLOOKUP($E4166:$E$4969,'PLANO DE APLICAÇÃO'!$A$4:$B$1013,2,0)</f>
        <v>#N/A</v>
      </c>
      <c r="G4166" s="71"/>
      <c r="H4166" s="130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73"/>
      <c r="J4166" s="74"/>
      <c r="K4166" s="78"/>
    </row>
    <row r="4167" spans="1:11" s="131" customFormat="1" ht="41.25" customHeight="1" thickBot="1">
      <c r="A4167" s="68"/>
      <c r="B4167" s="77"/>
      <c r="C4167" s="76"/>
      <c r="D4167" s="69" t="e">
        <f>VLOOKUP($C4166:$C$4969,$C$27:$D$4969,2,0)</f>
        <v>#N/A</v>
      </c>
      <c r="E4167" s="79"/>
      <c r="F4167" s="70" t="e">
        <f>VLOOKUP($E4167:$E$4969,'PLANO DE APLICAÇÃO'!$A$4:$B$1013,2,0)</f>
        <v>#N/A</v>
      </c>
      <c r="G4167" s="71"/>
      <c r="H4167" s="130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73"/>
      <c r="J4167" s="74"/>
      <c r="K4167" s="78"/>
    </row>
    <row r="4168" spans="1:11" s="131" customFormat="1" ht="41.25" customHeight="1" thickBot="1">
      <c r="A4168" s="68"/>
      <c r="B4168" s="77"/>
      <c r="C4168" s="76"/>
      <c r="D4168" s="69" t="e">
        <f>VLOOKUP($C4167:$C$4969,$C$27:$D$4969,2,0)</f>
        <v>#N/A</v>
      </c>
      <c r="E4168" s="79"/>
      <c r="F4168" s="70" t="e">
        <f>VLOOKUP($E4168:$E$4969,'PLANO DE APLICAÇÃO'!$A$4:$B$1013,2,0)</f>
        <v>#N/A</v>
      </c>
      <c r="G4168" s="71"/>
      <c r="H4168" s="130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73"/>
      <c r="J4168" s="74"/>
      <c r="K4168" s="78"/>
    </row>
    <row r="4169" spans="1:11" s="131" customFormat="1" ht="41.25" customHeight="1" thickBot="1">
      <c r="A4169" s="68"/>
      <c r="B4169" s="77"/>
      <c r="C4169" s="76"/>
      <c r="D4169" s="69" t="e">
        <f>VLOOKUP($C4168:$C$4969,$C$27:$D$4969,2,0)</f>
        <v>#N/A</v>
      </c>
      <c r="E4169" s="79"/>
      <c r="F4169" s="70" t="e">
        <f>VLOOKUP($E4169:$E$4969,'PLANO DE APLICAÇÃO'!$A$4:$B$1013,2,0)</f>
        <v>#N/A</v>
      </c>
      <c r="G4169" s="71"/>
      <c r="H4169" s="130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73"/>
      <c r="J4169" s="74"/>
      <c r="K4169" s="78"/>
    </row>
    <row r="4170" spans="1:11" s="131" customFormat="1" ht="41.25" customHeight="1" thickBot="1">
      <c r="A4170" s="68"/>
      <c r="B4170" s="77"/>
      <c r="C4170" s="76"/>
      <c r="D4170" s="69" t="e">
        <f>VLOOKUP($C4169:$C$4969,$C$27:$D$4969,2,0)</f>
        <v>#N/A</v>
      </c>
      <c r="E4170" s="79"/>
      <c r="F4170" s="70" t="e">
        <f>VLOOKUP($E4170:$E$4969,'PLANO DE APLICAÇÃO'!$A$4:$B$1013,2,0)</f>
        <v>#N/A</v>
      </c>
      <c r="G4170" s="71"/>
      <c r="H4170" s="130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73"/>
      <c r="J4170" s="74"/>
      <c r="K4170" s="78"/>
    </row>
    <row r="4171" spans="1:11" s="131" customFormat="1" ht="41.25" customHeight="1" thickBot="1">
      <c r="A4171" s="68"/>
      <c r="B4171" s="77"/>
      <c r="C4171" s="76"/>
      <c r="D4171" s="69" t="e">
        <f>VLOOKUP($C4170:$C$4969,$C$27:$D$4969,2,0)</f>
        <v>#N/A</v>
      </c>
      <c r="E4171" s="79"/>
      <c r="F4171" s="70" t="e">
        <f>VLOOKUP($E4171:$E$4969,'PLANO DE APLICAÇÃO'!$A$4:$B$1013,2,0)</f>
        <v>#N/A</v>
      </c>
      <c r="G4171" s="71"/>
      <c r="H4171" s="130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73"/>
      <c r="J4171" s="74"/>
      <c r="K4171" s="78"/>
    </row>
    <row r="4172" spans="1:11" s="131" customFormat="1" ht="41.25" customHeight="1" thickBot="1">
      <c r="A4172" s="68"/>
      <c r="B4172" s="77"/>
      <c r="C4172" s="76"/>
      <c r="D4172" s="69" t="e">
        <f>VLOOKUP($C4171:$C$4969,$C$27:$D$4969,2,0)</f>
        <v>#N/A</v>
      </c>
      <c r="E4172" s="79"/>
      <c r="F4172" s="70" t="e">
        <f>VLOOKUP($E4172:$E$4969,'PLANO DE APLICAÇÃO'!$A$4:$B$1013,2,0)</f>
        <v>#N/A</v>
      </c>
      <c r="G4172" s="71"/>
      <c r="H4172" s="130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73"/>
      <c r="J4172" s="74"/>
      <c r="K4172" s="78"/>
    </row>
    <row r="4173" spans="1:11" s="131" customFormat="1" ht="41.25" customHeight="1" thickBot="1">
      <c r="A4173" s="68"/>
      <c r="B4173" s="77"/>
      <c r="C4173" s="76"/>
      <c r="D4173" s="69" t="e">
        <f>VLOOKUP($C4172:$C$4969,$C$27:$D$4969,2,0)</f>
        <v>#N/A</v>
      </c>
      <c r="E4173" s="79"/>
      <c r="F4173" s="70" t="e">
        <f>VLOOKUP($E4173:$E$4969,'PLANO DE APLICAÇÃO'!$A$4:$B$1013,2,0)</f>
        <v>#N/A</v>
      </c>
      <c r="G4173" s="71"/>
      <c r="H4173" s="130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73"/>
      <c r="J4173" s="74"/>
      <c r="K4173" s="78"/>
    </row>
    <row r="4174" spans="1:11" s="131" customFormat="1" ht="41.25" customHeight="1" thickBot="1">
      <c r="A4174" s="68"/>
      <c r="B4174" s="77"/>
      <c r="C4174" s="76"/>
      <c r="D4174" s="69" t="e">
        <f>VLOOKUP($C4173:$C$4969,$C$27:$D$4969,2,0)</f>
        <v>#N/A</v>
      </c>
      <c r="E4174" s="79"/>
      <c r="F4174" s="70" t="e">
        <f>VLOOKUP($E4174:$E$4969,'PLANO DE APLICAÇÃO'!$A$4:$B$1013,2,0)</f>
        <v>#N/A</v>
      </c>
      <c r="G4174" s="71"/>
      <c r="H4174" s="130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73"/>
      <c r="J4174" s="74"/>
      <c r="K4174" s="78"/>
    </row>
    <row r="4175" spans="1:11" s="131" customFormat="1" ht="41.25" customHeight="1" thickBot="1">
      <c r="A4175" s="68"/>
      <c r="B4175" s="77"/>
      <c r="C4175" s="76"/>
      <c r="D4175" s="69" t="e">
        <f>VLOOKUP($C4174:$C$4969,$C$27:$D$4969,2,0)</f>
        <v>#N/A</v>
      </c>
      <c r="E4175" s="79"/>
      <c r="F4175" s="70" t="e">
        <f>VLOOKUP($E4175:$E$4969,'PLANO DE APLICAÇÃO'!$A$4:$B$1013,2,0)</f>
        <v>#N/A</v>
      </c>
      <c r="G4175" s="71"/>
      <c r="H4175" s="130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73"/>
      <c r="J4175" s="74"/>
      <c r="K4175" s="78"/>
    </row>
    <row r="4176" spans="1:11" s="131" customFormat="1" ht="41.25" customHeight="1" thickBot="1">
      <c r="A4176" s="68"/>
      <c r="B4176" s="77"/>
      <c r="C4176" s="76"/>
      <c r="D4176" s="69" t="e">
        <f>VLOOKUP($C4175:$C$4969,$C$27:$D$4969,2,0)</f>
        <v>#N/A</v>
      </c>
      <c r="E4176" s="79"/>
      <c r="F4176" s="70" t="e">
        <f>VLOOKUP($E4176:$E$4969,'PLANO DE APLICAÇÃO'!$A$4:$B$1013,2,0)</f>
        <v>#N/A</v>
      </c>
      <c r="G4176" s="71"/>
      <c r="H4176" s="130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73"/>
      <c r="J4176" s="74"/>
      <c r="K4176" s="78"/>
    </row>
    <row r="4177" spans="1:11" s="131" customFormat="1" ht="41.25" customHeight="1" thickBot="1">
      <c r="A4177" s="68"/>
      <c r="B4177" s="77"/>
      <c r="C4177" s="76"/>
      <c r="D4177" s="69" t="e">
        <f>VLOOKUP($C4176:$C$4969,$C$27:$D$4969,2,0)</f>
        <v>#N/A</v>
      </c>
      <c r="E4177" s="79"/>
      <c r="F4177" s="70" t="e">
        <f>VLOOKUP($E4177:$E$4969,'PLANO DE APLICAÇÃO'!$A$4:$B$1013,2,0)</f>
        <v>#N/A</v>
      </c>
      <c r="G4177" s="71"/>
      <c r="H4177" s="130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73"/>
      <c r="J4177" s="74"/>
      <c r="K4177" s="78"/>
    </row>
    <row r="4178" spans="1:11" s="131" customFormat="1" ht="41.25" customHeight="1" thickBot="1">
      <c r="A4178" s="68"/>
      <c r="B4178" s="77"/>
      <c r="C4178" s="76"/>
      <c r="D4178" s="69" t="e">
        <f>VLOOKUP($C4177:$C$4969,$C$27:$D$4969,2,0)</f>
        <v>#N/A</v>
      </c>
      <c r="E4178" s="79"/>
      <c r="F4178" s="70" t="e">
        <f>VLOOKUP($E4178:$E$4969,'PLANO DE APLICAÇÃO'!$A$4:$B$1013,2,0)</f>
        <v>#N/A</v>
      </c>
      <c r="G4178" s="71"/>
      <c r="H4178" s="130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73"/>
      <c r="J4178" s="74"/>
      <c r="K4178" s="78"/>
    </row>
    <row r="4179" spans="1:11" s="131" customFormat="1" ht="41.25" customHeight="1" thickBot="1">
      <c r="A4179" s="68"/>
      <c r="B4179" s="77"/>
      <c r="C4179" s="76"/>
      <c r="D4179" s="69" t="e">
        <f>VLOOKUP($C4178:$C$4969,$C$27:$D$4969,2,0)</f>
        <v>#N/A</v>
      </c>
      <c r="E4179" s="79"/>
      <c r="F4179" s="70" t="e">
        <f>VLOOKUP($E4179:$E$4969,'PLANO DE APLICAÇÃO'!$A$4:$B$1013,2,0)</f>
        <v>#N/A</v>
      </c>
      <c r="G4179" s="71"/>
      <c r="H4179" s="130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73"/>
      <c r="J4179" s="74"/>
      <c r="K4179" s="78"/>
    </row>
    <row r="4180" spans="1:11" s="131" customFormat="1" ht="41.25" customHeight="1" thickBot="1">
      <c r="A4180" s="68"/>
      <c r="B4180" s="77"/>
      <c r="C4180" s="76"/>
      <c r="D4180" s="69" t="e">
        <f>VLOOKUP($C4179:$C$4969,$C$27:$D$4969,2,0)</f>
        <v>#N/A</v>
      </c>
      <c r="E4180" s="79"/>
      <c r="F4180" s="70" t="e">
        <f>VLOOKUP($E4180:$E$4969,'PLANO DE APLICAÇÃO'!$A$4:$B$1013,2,0)</f>
        <v>#N/A</v>
      </c>
      <c r="G4180" s="71"/>
      <c r="H4180" s="130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73"/>
      <c r="J4180" s="74"/>
      <c r="K4180" s="78"/>
    </row>
    <row r="4181" spans="1:11" s="131" customFormat="1" ht="41.25" customHeight="1" thickBot="1">
      <c r="A4181" s="68"/>
      <c r="B4181" s="77"/>
      <c r="C4181" s="76"/>
      <c r="D4181" s="69" t="e">
        <f>VLOOKUP($C4180:$C$4969,$C$27:$D$4969,2,0)</f>
        <v>#N/A</v>
      </c>
      <c r="E4181" s="79"/>
      <c r="F4181" s="70" t="e">
        <f>VLOOKUP($E4181:$E$4969,'PLANO DE APLICAÇÃO'!$A$4:$B$1013,2,0)</f>
        <v>#N/A</v>
      </c>
      <c r="G4181" s="71"/>
      <c r="H4181" s="130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73"/>
      <c r="J4181" s="74"/>
      <c r="K4181" s="78"/>
    </row>
    <row r="4182" spans="1:11" s="131" customFormat="1" ht="41.25" customHeight="1" thickBot="1">
      <c r="A4182" s="68"/>
      <c r="B4182" s="77"/>
      <c r="C4182" s="76"/>
      <c r="D4182" s="69" t="e">
        <f>VLOOKUP($C4181:$C$4969,$C$27:$D$4969,2,0)</f>
        <v>#N/A</v>
      </c>
      <c r="E4182" s="79"/>
      <c r="F4182" s="70" t="e">
        <f>VLOOKUP($E4182:$E$4969,'PLANO DE APLICAÇÃO'!$A$4:$B$1013,2,0)</f>
        <v>#N/A</v>
      </c>
      <c r="G4182" s="71"/>
      <c r="H4182" s="130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73"/>
      <c r="J4182" s="74"/>
      <c r="K4182" s="78"/>
    </row>
    <row r="4183" spans="1:11" s="131" customFormat="1" ht="41.25" customHeight="1" thickBot="1">
      <c r="A4183" s="68"/>
      <c r="B4183" s="77"/>
      <c r="C4183" s="76"/>
      <c r="D4183" s="69" t="e">
        <f>VLOOKUP($C4182:$C$4969,$C$27:$D$4969,2,0)</f>
        <v>#N/A</v>
      </c>
      <c r="E4183" s="79"/>
      <c r="F4183" s="70" t="e">
        <f>VLOOKUP($E4183:$E$4969,'PLANO DE APLICAÇÃO'!$A$4:$B$1013,2,0)</f>
        <v>#N/A</v>
      </c>
      <c r="G4183" s="71"/>
      <c r="H4183" s="130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73"/>
      <c r="J4183" s="74"/>
      <c r="K4183" s="78"/>
    </row>
    <row r="4184" spans="1:11" s="131" customFormat="1" ht="41.25" customHeight="1" thickBot="1">
      <c r="A4184" s="68"/>
      <c r="B4184" s="77"/>
      <c r="C4184" s="76"/>
      <c r="D4184" s="69" t="e">
        <f>VLOOKUP($C4183:$C$4969,$C$27:$D$4969,2,0)</f>
        <v>#N/A</v>
      </c>
      <c r="E4184" s="79"/>
      <c r="F4184" s="70" t="e">
        <f>VLOOKUP($E4184:$E$4969,'PLANO DE APLICAÇÃO'!$A$4:$B$1013,2,0)</f>
        <v>#N/A</v>
      </c>
      <c r="G4184" s="71"/>
      <c r="H4184" s="130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73"/>
      <c r="J4184" s="74"/>
      <c r="K4184" s="78"/>
    </row>
    <row r="4185" spans="1:11" s="131" customFormat="1" ht="41.25" customHeight="1" thickBot="1">
      <c r="A4185" s="68"/>
      <c r="B4185" s="77"/>
      <c r="C4185" s="76"/>
      <c r="D4185" s="69" t="e">
        <f>VLOOKUP($C4184:$C$4969,$C$27:$D$4969,2,0)</f>
        <v>#N/A</v>
      </c>
      <c r="E4185" s="79"/>
      <c r="F4185" s="70" t="e">
        <f>VLOOKUP($E4185:$E$4969,'PLANO DE APLICAÇÃO'!$A$4:$B$1013,2,0)</f>
        <v>#N/A</v>
      </c>
      <c r="G4185" s="71"/>
      <c r="H4185" s="130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73"/>
      <c r="J4185" s="74"/>
      <c r="K4185" s="78"/>
    </row>
    <row r="4186" spans="1:11" s="131" customFormat="1" ht="41.25" customHeight="1" thickBot="1">
      <c r="A4186" s="68"/>
      <c r="B4186" s="77"/>
      <c r="C4186" s="76"/>
      <c r="D4186" s="69" t="e">
        <f>VLOOKUP($C4185:$C$4969,$C$27:$D$4969,2,0)</f>
        <v>#N/A</v>
      </c>
      <c r="E4186" s="79"/>
      <c r="F4186" s="70" t="e">
        <f>VLOOKUP($E4186:$E$4969,'PLANO DE APLICAÇÃO'!$A$4:$B$1013,2,0)</f>
        <v>#N/A</v>
      </c>
      <c r="G4186" s="71"/>
      <c r="H4186" s="130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73"/>
      <c r="J4186" s="74"/>
      <c r="K4186" s="78"/>
    </row>
    <row r="4187" spans="1:11" s="131" customFormat="1" ht="41.25" customHeight="1" thickBot="1">
      <c r="A4187" s="68"/>
      <c r="B4187" s="77"/>
      <c r="C4187" s="76"/>
      <c r="D4187" s="69" t="e">
        <f>VLOOKUP($C4186:$C$4969,$C$27:$D$4969,2,0)</f>
        <v>#N/A</v>
      </c>
      <c r="E4187" s="79"/>
      <c r="F4187" s="70" t="e">
        <f>VLOOKUP($E4187:$E$4969,'PLANO DE APLICAÇÃO'!$A$4:$B$1013,2,0)</f>
        <v>#N/A</v>
      </c>
      <c r="G4187" s="71"/>
      <c r="H4187" s="130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73"/>
      <c r="J4187" s="74"/>
      <c r="K4187" s="78"/>
    </row>
    <row r="4188" spans="1:11" s="131" customFormat="1" ht="41.25" customHeight="1" thickBot="1">
      <c r="A4188" s="68"/>
      <c r="B4188" s="77"/>
      <c r="C4188" s="76"/>
      <c r="D4188" s="69" t="e">
        <f>VLOOKUP($C4187:$C$4969,$C$27:$D$4969,2,0)</f>
        <v>#N/A</v>
      </c>
      <c r="E4188" s="79"/>
      <c r="F4188" s="70" t="e">
        <f>VLOOKUP($E4188:$E$4969,'PLANO DE APLICAÇÃO'!$A$4:$B$1013,2,0)</f>
        <v>#N/A</v>
      </c>
      <c r="G4188" s="71"/>
      <c r="H4188" s="130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73"/>
      <c r="J4188" s="74"/>
      <c r="K4188" s="78"/>
    </row>
    <row r="4189" spans="1:11" s="131" customFormat="1" ht="41.25" customHeight="1" thickBot="1">
      <c r="A4189" s="68"/>
      <c r="B4189" s="77"/>
      <c r="C4189" s="76"/>
      <c r="D4189" s="69" t="e">
        <f>VLOOKUP($C4188:$C$4969,$C$27:$D$4969,2,0)</f>
        <v>#N/A</v>
      </c>
      <c r="E4189" s="79"/>
      <c r="F4189" s="70" t="e">
        <f>VLOOKUP($E4189:$E$4969,'PLANO DE APLICAÇÃO'!$A$4:$B$1013,2,0)</f>
        <v>#N/A</v>
      </c>
      <c r="G4189" s="71"/>
      <c r="H4189" s="130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73"/>
      <c r="J4189" s="74"/>
      <c r="K4189" s="78"/>
    </row>
    <row r="4190" spans="1:11" s="131" customFormat="1" ht="41.25" customHeight="1" thickBot="1">
      <c r="A4190" s="68"/>
      <c r="B4190" s="77"/>
      <c r="C4190" s="76"/>
      <c r="D4190" s="69" t="e">
        <f>VLOOKUP($C4189:$C$4969,$C$27:$D$4969,2,0)</f>
        <v>#N/A</v>
      </c>
      <c r="E4190" s="79"/>
      <c r="F4190" s="70" t="e">
        <f>VLOOKUP($E4190:$E$4969,'PLANO DE APLICAÇÃO'!$A$4:$B$1013,2,0)</f>
        <v>#N/A</v>
      </c>
      <c r="G4190" s="71"/>
      <c r="H4190" s="130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73"/>
      <c r="J4190" s="74"/>
      <c r="K4190" s="78"/>
    </row>
    <row r="4191" spans="1:11" s="131" customFormat="1" ht="41.25" customHeight="1" thickBot="1">
      <c r="A4191" s="68"/>
      <c r="B4191" s="77"/>
      <c r="C4191" s="76"/>
      <c r="D4191" s="69" t="e">
        <f>VLOOKUP($C4190:$C$4969,$C$27:$D$4969,2,0)</f>
        <v>#N/A</v>
      </c>
      <c r="E4191" s="79"/>
      <c r="F4191" s="70" t="e">
        <f>VLOOKUP($E4191:$E$4969,'PLANO DE APLICAÇÃO'!$A$4:$B$1013,2,0)</f>
        <v>#N/A</v>
      </c>
      <c r="G4191" s="71"/>
      <c r="H4191" s="130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73"/>
      <c r="J4191" s="74"/>
      <c r="K4191" s="78"/>
    </row>
    <row r="4192" spans="1:11" s="131" customFormat="1" ht="41.25" customHeight="1" thickBot="1">
      <c r="A4192" s="68"/>
      <c r="B4192" s="77"/>
      <c r="C4192" s="76"/>
      <c r="D4192" s="69" t="e">
        <f>VLOOKUP($C4191:$C$4969,$C$27:$D$4969,2,0)</f>
        <v>#N/A</v>
      </c>
      <c r="E4192" s="79"/>
      <c r="F4192" s="70" t="e">
        <f>VLOOKUP($E4192:$E$4969,'PLANO DE APLICAÇÃO'!$A$4:$B$1013,2,0)</f>
        <v>#N/A</v>
      </c>
      <c r="G4192" s="71"/>
      <c r="H4192" s="130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73"/>
      <c r="J4192" s="74"/>
      <c r="K4192" s="78"/>
    </row>
    <row r="4193" spans="1:11" s="131" customFormat="1" ht="41.25" customHeight="1" thickBot="1">
      <c r="A4193" s="68"/>
      <c r="B4193" s="77"/>
      <c r="C4193" s="76"/>
      <c r="D4193" s="69" t="e">
        <f>VLOOKUP($C4192:$C$4969,$C$27:$D$4969,2,0)</f>
        <v>#N/A</v>
      </c>
      <c r="E4193" s="79"/>
      <c r="F4193" s="70" t="e">
        <f>VLOOKUP($E4193:$E$4969,'PLANO DE APLICAÇÃO'!$A$4:$B$1013,2,0)</f>
        <v>#N/A</v>
      </c>
      <c r="G4193" s="71"/>
      <c r="H4193" s="130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73"/>
      <c r="J4193" s="74"/>
      <c r="K4193" s="78"/>
    </row>
    <row r="4194" spans="1:11" s="131" customFormat="1" ht="41.25" customHeight="1" thickBot="1">
      <c r="A4194" s="68"/>
      <c r="B4194" s="77"/>
      <c r="C4194" s="76"/>
      <c r="D4194" s="69" t="e">
        <f>VLOOKUP($C4193:$C$4969,$C$27:$D$4969,2,0)</f>
        <v>#N/A</v>
      </c>
      <c r="E4194" s="79"/>
      <c r="F4194" s="70" t="e">
        <f>VLOOKUP($E4194:$E$4969,'PLANO DE APLICAÇÃO'!$A$4:$B$1013,2,0)</f>
        <v>#N/A</v>
      </c>
      <c r="G4194" s="71"/>
      <c r="H4194" s="130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73"/>
      <c r="J4194" s="74"/>
      <c r="K4194" s="78"/>
    </row>
    <row r="4195" spans="1:11" s="131" customFormat="1" ht="41.25" customHeight="1" thickBot="1">
      <c r="A4195" s="68"/>
      <c r="B4195" s="77"/>
      <c r="C4195" s="76"/>
      <c r="D4195" s="69" t="e">
        <f>VLOOKUP($C4194:$C$4969,$C$27:$D$4969,2,0)</f>
        <v>#N/A</v>
      </c>
      <c r="E4195" s="79"/>
      <c r="F4195" s="70" t="e">
        <f>VLOOKUP($E4195:$E$4969,'PLANO DE APLICAÇÃO'!$A$4:$B$1013,2,0)</f>
        <v>#N/A</v>
      </c>
      <c r="G4195" s="71"/>
      <c r="H4195" s="130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73"/>
      <c r="J4195" s="74"/>
      <c r="K4195" s="78"/>
    </row>
    <row r="4196" spans="1:11" s="131" customFormat="1" ht="41.25" customHeight="1" thickBot="1">
      <c r="A4196" s="68"/>
      <c r="B4196" s="77"/>
      <c r="C4196" s="76"/>
      <c r="D4196" s="69" t="e">
        <f>VLOOKUP($C4195:$C$4969,$C$27:$D$4969,2,0)</f>
        <v>#N/A</v>
      </c>
      <c r="E4196" s="79"/>
      <c r="F4196" s="70" t="e">
        <f>VLOOKUP($E4196:$E$4969,'PLANO DE APLICAÇÃO'!$A$4:$B$1013,2,0)</f>
        <v>#N/A</v>
      </c>
      <c r="G4196" s="71"/>
      <c r="H4196" s="130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73"/>
      <c r="J4196" s="74"/>
      <c r="K4196" s="78"/>
    </row>
    <row r="4197" spans="1:11" s="131" customFormat="1" ht="41.25" customHeight="1" thickBot="1">
      <c r="A4197" s="68"/>
      <c r="B4197" s="77"/>
      <c r="C4197" s="76"/>
      <c r="D4197" s="69" t="e">
        <f>VLOOKUP($C4196:$C$4969,$C$27:$D$4969,2,0)</f>
        <v>#N/A</v>
      </c>
      <c r="E4197" s="79"/>
      <c r="F4197" s="70" t="e">
        <f>VLOOKUP($E4197:$E$4969,'PLANO DE APLICAÇÃO'!$A$4:$B$1013,2,0)</f>
        <v>#N/A</v>
      </c>
      <c r="G4197" s="71"/>
      <c r="H4197" s="130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73"/>
      <c r="J4197" s="74"/>
      <c r="K4197" s="78"/>
    </row>
    <row r="4198" spans="1:11" s="131" customFormat="1" ht="41.25" customHeight="1" thickBot="1">
      <c r="A4198" s="68"/>
      <c r="B4198" s="77"/>
      <c r="C4198" s="76"/>
      <c r="D4198" s="69" t="e">
        <f>VLOOKUP($C4197:$C$4969,$C$27:$D$4969,2,0)</f>
        <v>#N/A</v>
      </c>
      <c r="E4198" s="79"/>
      <c r="F4198" s="70" t="e">
        <f>VLOOKUP($E4198:$E$4969,'PLANO DE APLICAÇÃO'!$A$4:$B$1013,2,0)</f>
        <v>#N/A</v>
      </c>
      <c r="G4198" s="71"/>
      <c r="H4198" s="130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73"/>
      <c r="J4198" s="74"/>
      <c r="K4198" s="78"/>
    </row>
    <row r="4199" spans="1:11" s="131" customFormat="1" ht="41.25" customHeight="1" thickBot="1">
      <c r="A4199" s="68"/>
      <c r="B4199" s="77"/>
      <c r="C4199" s="76"/>
      <c r="D4199" s="69" t="e">
        <f>VLOOKUP($C4198:$C$4969,$C$27:$D$4969,2,0)</f>
        <v>#N/A</v>
      </c>
      <c r="E4199" s="79"/>
      <c r="F4199" s="70" t="e">
        <f>VLOOKUP($E4199:$E$4969,'PLANO DE APLICAÇÃO'!$A$4:$B$1013,2,0)</f>
        <v>#N/A</v>
      </c>
      <c r="G4199" s="71"/>
      <c r="H4199" s="130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73"/>
      <c r="J4199" s="74"/>
      <c r="K4199" s="78"/>
    </row>
    <row r="4200" spans="1:11" s="131" customFormat="1" ht="41.25" customHeight="1" thickBot="1">
      <c r="A4200" s="68"/>
      <c r="B4200" s="77"/>
      <c r="C4200" s="76"/>
      <c r="D4200" s="69" t="e">
        <f>VLOOKUP($C4199:$C$4969,$C$27:$D$4969,2,0)</f>
        <v>#N/A</v>
      </c>
      <c r="E4200" s="79"/>
      <c r="F4200" s="70" t="e">
        <f>VLOOKUP($E4200:$E$4969,'PLANO DE APLICAÇÃO'!$A$4:$B$1013,2,0)</f>
        <v>#N/A</v>
      </c>
      <c r="G4200" s="71"/>
      <c r="H4200" s="130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73"/>
      <c r="J4200" s="74"/>
      <c r="K4200" s="78"/>
    </row>
    <row r="4201" spans="1:11" s="131" customFormat="1" ht="41.25" customHeight="1" thickBot="1">
      <c r="A4201" s="68"/>
      <c r="B4201" s="77"/>
      <c r="C4201" s="76"/>
      <c r="D4201" s="69" t="e">
        <f>VLOOKUP($C4200:$C$4969,$C$27:$D$4969,2,0)</f>
        <v>#N/A</v>
      </c>
      <c r="E4201" s="79"/>
      <c r="F4201" s="70" t="e">
        <f>VLOOKUP($E4201:$E$4969,'PLANO DE APLICAÇÃO'!$A$4:$B$1013,2,0)</f>
        <v>#N/A</v>
      </c>
      <c r="G4201" s="71"/>
      <c r="H4201" s="130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73"/>
      <c r="J4201" s="74"/>
      <c r="K4201" s="78"/>
    </row>
    <row r="4202" spans="1:11" s="131" customFormat="1" ht="41.25" customHeight="1" thickBot="1">
      <c r="A4202" s="68"/>
      <c r="B4202" s="77"/>
      <c r="C4202" s="76"/>
      <c r="D4202" s="69" t="e">
        <f>VLOOKUP($C4201:$C$4969,$C$27:$D$4969,2,0)</f>
        <v>#N/A</v>
      </c>
      <c r="E4202" s="79"/>
      <c r="F4202" s="70" t="e">
        <f>VLOOKUP($E4202:$E$4969,'PLANO DE APLICAÇÃO'!$A$4:$B$1013,2,0)</f>
        <v>#N/A</v>
      </c>
      <c r="G4202" s="71"/>
      <c r="H4202" s="130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73"/>
      <c r="J4202" s="74"/>
      <c r="K4202" s="78"/>
    </row>
    <row r="4203" spans="1:11" s="131" customFormat="1" ht="41.25" customHeight="1" thickBot="1">
      <c r="A4203" s="68"/>
      <c r="B4203" s="77"/>
      <c r="C4203" s="76"/>
      <c r="D4203" s="69" t="e">
        <f>VLOOKUP($C4202:$C$4969,$C$27:$D$4969,2,0)</f>
        <v>#N/A</v>
      </c>
      <c r="E4203" s="79"/>
      <c r="F4203" s="70" t="e">
        <f>VLOOKUP($E4203:$E$4969,'PLANO DE APLICAÇÃO'!$A$4:$B$1013,2,0)</f>
        <v>#N/A</v>
      </c>
      <c r="G4203" s="71"/>
      <c r="H4203" s="130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73"/>
      <c r="J4203" s="74"/>
      <c r="K4203" s="78"/>
    </row>
    <row r="4204" spans="1:11" s="131" customFormat="1" ht="41.25" customHeight="1" thickBot="1">
      <c r="A4204" s="68"/>
      <c r="B4204" s="77"/>
      <c r="C4204" s="76"/>
      <c r="D4204" s="69" t="e">
        <f>VLOOKUP($C4203:$C$4969,$C$27:$D$4969,2,0)</f>
        <v>#N/A</v>
      </c>
      <c r="E4204" s="79"/>
      <c r="F4204" s="70" t="e">
        <f>VLOOKUP($E4204:$E$4969,'PLANO DE APLICAÇÃO'!$A$4:$B$1013,2,0)</f>
        <v>#N/A</v>
      </c>
      <c r="G4204" s="71"/>
      <c r="H4204" s="130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73"/>
      <c r="J4204" s="74"/>
      <c r="K4204" s="78"/>
    </row>
    <row r="4205" spans="1:11" s="131" customFormat="1" ht="41.25" customHeight="1" thickBot="1">
      <c r="A4205" s="68"/>
      <c r="B4205" s="77"/>
      <c r="C4205" s="76"/>
      <c r="D4205" s="69" t="e">
        <f>VLOOKUP($C4204:$C$4969,$C$27:$D$4969,2,0)</f>
        <v>#N/A</v>
      </c>
      <c r="E4205" s="79"/>
      <c r="F4205" s="70" t="e">
        <f>VLOOKUP($E4205:$E$4969,'PLANO DE APLICAÇÃO'!$A$4:$B$1013,2,0)</f>
        <v>#N/A</v>
      </c>
      <c r="G4205" s="71"/>
      <c r="H4205" s="130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73"/>
      <c r="J4205" s="74"/>
      <c r="K4205" s="78"/>
    </row>
    <row r="4206" spans="1:11" s="131" customFormat="1" ht="41.25" customHeight="1" thickBot="1">
      <c r="A4206" s="68"/>
      <c r="B4206" s="77"/>
      <c r="C4206" s="76"/>
      <c r="D4206" s="69" t="e">
        <f>VLOOKUP($C4205:$C$4969,$C$27:$D$4969,2,0)</f>
        <v>#N/A</v>
      </c>
      <c r="E4206" s="79"/>
      <c r="F4206" s="70" t="e">
        <f>VLOOKUP($E4206:$E$4969,'PLANO DE APLICAÇÃO'!$A$4:$B$1013,2,0)</f>
        <v>#N/A</v>
      </c>
      <c r="G4206" s="71"/>
      <c r="H4206" s="130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73"/>
      <c r="J4206" s="74"/>
      <c r="K4206" s="78"/>
    </row>
    <row r="4207" spans="1:11" s="131" customFormat="1" ht="41.25" customHeight="1" thickBot="1">
      <c r="A4207" s="68"/>
      <c r="B4207" s="77"/>
      <c r="C4207" s="76"/>
      <c r="D4207" s="69" t="e">
        <f>VLOOKUP($C4206:$C$4969,$C$27:$D$4969,2,0)</f>
        <v>#N/A</v>
      </c>
      <c r="E4207" s="79"/>
      <c r="F4207" s="70" t="e">
        <f>VLOOKUP($E4207:$E$4969,'PLANO DE APLICAÇÃO'!$A$4:$B$1013,2,0)</f>
        <v>#N/A</v>
      </c>
      <c r="G4207" s="71"/>
      <c r="H4207" s="130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73"/>
      <c r="J4207" s="74"/>
      <c r="K4207" s="78"/>
    </row>
    <row r="4208" spans="1:11" s="131" customFormat="1" ht="41.25" customHeight="1" thickBot="1">
      <c r="A4208" s="68"/>
      <c r="B4208" s="77"/>
      <c r="C4208" s="76"/>
      <c r="D4208" s="69" t="e">
        <f>VLOOKUP($C4207:$C$4969,$C$27:$D$4969,2,0)</f>
        <v>#N/A</v>
      </c>
      <c r="E4208" s="79"/>
      <c r="F4208" s="70" t="e">
        <f>VLOOKUP($E4208:$E$4969,'PLANO DE APLICAÇÃO'!$A$4:$B$1013,2,0)</f>
        <v>#N/A</v>
      </c>
      <c r="G4208" s="71"/>
      <c r="H4208" s="130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73"/>
      <c r="J4208" s="74"/>
      <c r="K4208" s="78"/>
    </row>
    <row r="4209" spans="1:11" s="131" customFormat="1" ht="41.25" customHeight="1" thickBot="1">
      <c r="A4209" s="68"/>
      <c r="B4209" s="77"/>
      <c r="C4209" s="76"/>
      <c r="D4209" s="69" t="e">
        <f>VLOOKUP($C4208:$C$4969,$C$27:$D$4969,2,0)</f>
        <v>#N/A</v>
      </c>
      <c r="E4209" s="79"/>
      <c r="F4209" s="70" t="e">
        <f>VLOOKUP($E4209:$E$4969,'PLANO DE APLICAÇÃO'!$A$4:$B$1013,2,0)</f>
        <v>#N/A</v>
      </c>
      <c r="G4209" s="71"/>
      <c r="H4209" s="130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73"/>
      <c r="J4209" s="74"/>
      <c r="K4209" s="78"/>
    </row>
    <row r="4210" spans="1:11" s="131" customFormat="1" ht="41.25" customHeight="1" thickBot="1">
      <c r="A4210" s="68"/>
      <c r="B4210" s="77"/>
      <c r="C4210" s="76"/>
      <c r="D4210" s="69" t="e">
        <f>VLOOKUP($C4209:$C$4969,$C$27:$D$4969,2,0)</f>
        <v>#N/A</v>
      </c>
      <c r="E4210" s="79"/>
      <c r="F4210" s="70" t="e">
        <f>VLOOKUP($E4210:$E$4969,'PLANO DE APLICAÇÃO'!$A$4:$B$1013,2,0)</f>
        <v>#N/A</v>
      </c>
      <c r="G4210" s="71"/>
      <c r="H4210" s="130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73"/>
      <c r="J4210" s="74"/>
      <c r="K4210" s="78"/>
    </row>
    <row r="4211" spans="1:11" s="131" customFormat="1" ht="41.25" customHeight="1" thickBot="1">
      <c r="A4211" s="68"/>
      <c r="B4211" s="77"/>
      <c r="C4211" s="76"/>
      <c r="D4211" s="69" t="e">
        <f>VLOOKUP($C4210:$C$4969,$C$27:$D$4969,2,0)</f>
        <v>#N/A</v>
      </c>
      <c r="E4211" s="79"/>
      <c r="F4211" s="70" t="e">
        <f>VLOOKUP($E4211:$E$4969,'PLANO DE APLICAÇÃO'!$A$4:$B$1013,2,0)</f>
        <v>#N/A</v>
      </c>
      <c r="G4211" s="71"/>
      <c r="H4211" s="130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73"/>
      <c r="J4211" s="74"/>
      <c r="K4211" s="78"/>
    </row>
    <row r="4212" spans="1:11" s="131" customFormat="1" ht="41.25" customHeight="1" thickBot="1">
      <c r="A4212" s="68"/>
      <c r="B4212" s="77"/>
      <c r="C4212" s="76"/>
      <c r="D4212" s="69" t="e">
        <f>VLOOKUP($C4211:$C$4969,$C$27:$D$4969,2,0)</f>
        <v>#N/A</v>
      </c>
      <c r="E4212" s="79"/>
      <c r="F4212" s="70" t="e">
        <f>VLOOKUP($E4212:$E$4969,'PLANO DE APLICAÇÃO'!$A$4:$B$1013,2,0)</f>
        <v>#N/A</v>
      </c>
      <c r="G4212" s="71"/>
      <c r="H4212" s="130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73"/>
      <c r="J4212" s="74"/>
      <c r="K4212" s="78"/>
    </row>
    <row r="4213" spans="1:11" s="131" customFormat="1" ht="41.25" customHeight="1" thickBot="1">
      <c r="A4213" s="68"/>
      <c r="B4213" s="77"/>
      <c r="C4213" s="76"/>
      <c r="D4213" s="69" t="e">
        <f>VLOOKUP($C4212:$C$4969,$C$27:$D$4969,2,0)</f>
        <v>#N/A</v>
      </c>
      <c r="E4213" s="79"/>
      <c r="F4213" s="70" t="e">
        <f>VLOOKUP($E4213:$E$4969,'PLANO DE APLICAÇÃO'!$A$4:$B$1013,2,0)</f>
        <v>#N/A</v>
      </c>
      <c r="G4213" s="71"/>
      <c r="H4213" s="130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73"/>
      <c r="J4213" s="74"/>
      <c r="K4213" s="78"/>
    </row>
    <row r="4214" spans="1:11" s="131" customFormat="1" ht="41.25" customHeight="1" thickBot="1">
      <c r="A4214" s="68"/>
      <c r="B4214" s="77"/>
      <c r="C4214" s="76"/>
      <c r="D4214" s="69" t="e">
        <f>VLOOKUP($C4213:$C$4969,$C$27:$D$4969,2,0)</f>
        <v>#N/A</v>
      </c>
      <c r="E4214" s="79"/>
      <c r="F4214" s="70" t="e">
        <f>VLOOKUP($E4214:$E$4969,'PLANO DE APLICAÇÃO'!$A$4:$B$1013,2,0)</f>
        <v>#N/A</v>
      </c>
      <c r="G4214" s="71"/>
      <c r="H4214" s="130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73"/>
      <c r="J4214" s="74"/>
      <c r="K4214" s="78"/>
    </row>
    <row r="4215" spans="1:11" s="131" customFormat="1" ht="41.25" customHeight="1" thickBot="1">
      <c r="A4215" s="68"/>
      <c r="B4215" s="77"/>
      <c r="C4215" s="76"/>
      <c r="D4215" s="69" t="e">
        <f>VLOOKUP($C4214:$C$4969,$C$27:$D$4969,2,0)</f>
        <v>#N/A</v>
      </c>
      <c r="E4215" s="79"/>
      <c r="F4215" s="70" t="e">
        <f>VLOOKUP($E4215:$E$4969,'PLANO DE APLICAÇÃO'!$A$4:$B$1013,2,0)</f>
        <v>#N/A</v>
      </c>
      <c r="G4215" s="71"/>
      <c r="H4215" s="130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73"/>
      <c r="J4215" s="74"/>
      <c r="K4215" s="78"/>
    </row>
    <row r="4216" spans="1:11" s="131" customFormat="1" ht="41.25" customHeight="1" thickBot="1">
      <c r="A4216" s="68"/>
      <c r="B4216" s="77"/>
      <c r="C4216" s="76"/>
      <c r="D4216" s="69" t="e">
        <f>VLOOKUP($C4215:$C$4969,$C$27:$D$4969,2,0)</f>
        <v>#N/A</v>
      </c>
      <c r="E4216" s="79"/>
      <c r="F4216" s="70" t="e">
        <f>VLOOKUP($E4216:$E$4969,'PLANO DE APLICAÇÃO'!$A$4:$B$1013,2,0)</f>
        <v>#N/A</v>
      </c>
      <c r="G4216" s="71"/>
      <c r="H4216" s="130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73"/>
      <c r="J4216" s="74"/>
      <c r="K4216" s="78"/>
    </row>
    <row r="4217" spans="1:11" s="131" customFormat="1" ht="41.25" customHeight="1" thickBot="1">
      <c r="A4217" s="68"/>
      <c r="B4217" s="77"/>
      <c r="C4217" s="76"/>
      <c r="D4217" s="69" t="e">
        <f>VLOOKUP($C4216:$C$4969,$C$27:$D$4969,2,0)</f>
        <v>#N/A</v>
      </c>
      <c r="E4217" s="79"/>
      <c r="F4217" s="70" t="e">
        <f>VLOOKUP($E4217:$E$4969,'PLANO DE APLICAÇÃO'!$A$4:$B$1013,2,0)</f>
        <v>#N/A</v>
      </c>
      <c r="G4217" s="71"/>
      <c r="H4217" s="130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73"/>
      <c r="J4217" s="74"/>
      <c r="K4217" s="78"/>
    </row>
    <row r="4218" spans="1:11" s="131" customFormat="1" ht="41.25" customHeight="1" thickBot="1">
      <c r="A4218" s="68"/>
      <c r="B4218" s="77"/>
      <c r="C4218" s="76"/>
      <c r="D4218" s="69" t="e">
        <f>VLOOKUP($C4217:$C$4969,$C$27:$D$4969,2,0)</f>
        <v>#N/A</v>
      </c>
      <c r="E4218" s="79"/>
      <c r="F4218" s="70" t="e">
        <f>VLOOKUP($E4218:$E$4969,'PLANO DE APLICAÇÃO'!$A$4:$B$1013,2,0)</f>
        <v>#N/A</v>
      </c>
      <c r="G4218" s="71"/>
      <c r="H4218" s="130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73"/>
      <c r="J4218" s="74"/>
      <c r="K4218" s="78"/>
    </row>
    <row r="4219" spans="1:11" s="131" customFormat="1" ht="41.25" customHeight="1" thickBot="1">
      <c r="A4219" s="68"/>
      <c r="B4219" s="77"/>
      <c r="C4219" s="76"/>
      <c r="D4219" s="69" t="e">
        <f>VLOOKUP($C4218:$C$4969,$C$27:$D$4969,2,0)</f>
        <v>#N/A</v>
      </c>
      <c r="E4219" s="79"/>
      <c r="F4219" s="70" t="e">
        <f>VLOOKUP($E4219:$E$4969,'PLANO DE APLICAÇÃO'!$A$4:$B$1013,2,0)</f>
        <v>#N/A</v>
      </c>
      <c r="G4219" s="71"/>
      <c r="H4219" s="130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73"/>
      <c r="J4219" s="74"/>
      <c r="K4219" s="78"/>
    </row>
    <row r="4220" spans="1:11" s="131" customFormat="1" ht="41.25" customHeight="1" thickBot="1">
      <c r="A4220" s="68"/>
      <c r="B4220" s="77"/>
      <c r="C4220" s="76"/>
      <c r="D4220" s="69" t="e">
        <f>VLOOKUP($C4219:$C$4969,$C$27:$D$4969,2,0)</f>
        <v>#N/A</v>
      </c>
      <c r="E4220" s="79"/>
      <c r="F4220" s="70" t="e">
        <f>VLOOKUP($E4220:$E$4969,'PLANO DE APLICAÇÃO'!$A$4:$B$1013,2,0)</f>
        <v>#N/A</v>
      </c>
      <c r="G4220" s="71"/>
      <c r="H4220" s="130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73"/>
      <c r="J4220" s="74"/>
      <c r="K4220" s="78"/>
    </row>
    <row r="4221" spans="1:11" s="131" customFormat="1" ht="41.25" customHeight="1" thickBot="1">
      <c r="A4221" s="68"/>
      <c r="B4221" s="77"/>
      <c r="C4221" s="76"/>
      <c r="D4221" s="69" t="e">
        <f>VLOOKUP($C4220:$C$4969,$C$27:$D$4969,2,0)</f>
        <v>#N/A</v>
      </c>
      <c r="E4221" s="79"/>
      <c r="F4221" s="70" t="e">
        <f>VLOOKUP($E4221:$E$4969,'PLANO DE APLICAÇÃO'!$A$4:$B$1013,2,0)</f>
        <v>#N/A</v>
      </c>
      <c r="G4221" s="71"/>
      <c r="H4221" s="130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73"/>
      <c r="J4221" s="74"/>
      <c r="K4221" s="78"/>
    </row>
    <row r="4222" spans="1:11" s="131" customFormat="1" ht="41.25" customHeight="1" thickBot="1">
      <c r="A4222" s="68"/>
      <c r="B4222" s="77"/>
      <c r="C4222" s="76"/>
      <c r="D4222" s="69" t="e">
        <f>VLOOKUP($C4221:$C$4969,$C$27:$D$4969,2,0)</f>
        <v>#N/A</v>
      </c>
      <c r="E4222" s="79"/>
      <c r="F4222" s="70" t="e">
        <f>VLOOKUP($E4222:$E$4969,'PLANO DE APLICAÇÃO'!$A$4:$B$1013,2,0)</f>
        <v>#N/A</v>
      </c>
      <c r="G4222" s="71"/>
      <c r="H4222" s="130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73"/>
      <c r="J4222" s="74"/>
      <c r="K4222" s="78"/>
    </row>
    <row r="4223" spans="1:11" s="131" customFormat="1" ht="41.25" customHeight="1" thickBot="1">
      <c r="A4223" s="68"/>
      <c r="B4223" s="77"/>
      <c r="C4223" s="76"/>
      <c r="D4223" s="69" t="e">
        <f>VLOOKUP($C4222:$C$4969,$C$27:$D$4969,2,0)</f>
        <v>#N/A</v>
      </c>
      <c r="E4223" s="79"/>
      <c r="F4223" s="70" t="e">
        <f>VLOOKUP($E4223:$E$4969,'PLANO DE APLICAÇÃO'!$A$4:$B$1013,2,0)</f>
        <v>#N/A</v>
      </c>
      <c r="G4223" s="71"/>
      <c r="H4223" s="130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73"/>
      <c r="J4223" s="74"/>
      <c r="K4223" s="78"/>
    </row>
    <row r="4224" spans="1:11" s="131" customFormat="1" ht="41.25" customHeight="1" thickBot="1">
      <c r="A4224" s="68"/>
      <c r="B4224" s="77"/>
      <c r="C4224" s="76"/>
      <c r="D4224" s="69" t="e">
        <f>VLOOKUP($C4223:$C$4969,$C$27:$D$4969,2,0)</f>
        <v>#N/A</v>
      </c>
      <c r="E4224" s="79"/>
      <c r="F4224" s="70" t="e">
        <f>VLOOKUP($E4224:$E$4969,'PLANO DE APLICAÇÃO'!$A$4:$B$1013,2,0)</f>
        <v>#N/A</v>
      </c>
      <c r="G4224" s="71"/>
      <c r="H4224" s="130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73"/>
      <c r="J4224" s="74"/>
      <c r="K4224" s="78"/>
    </row>
    <row r="4225" spans="1:11" s="131" customFormat="1" ht="41.25" customHeight="1" thickBot="1">
      <c r="A4225" s="68"/>
      <c r="B4225" s="77"/>
      <c r="C4225" s="76"/>
      <c r="D4225" s="69" t="e">
        <f>VLOOKUP($C4224:$C$4969,$C$27:$D$4969,2,0)</f>
        <v>#N/A</v>
      </c>
      <c r="E4225" s="79"/>
      <c r="F4225" s="70" t="e">
        <f>VLOOKUP($E4225:$E$4969,'PLANO DE APLICAÇÃO'!$A$4:$B$1013,2,0)</f>
        <v>#N/A</v>
      </c>
      <c r="G4225" s="71"/>
      <c r="H4225" s="130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73"/>
      <c r="J4225" s="74"/>
      <c r="K4225" s="78"/>
    </row>
    <row r="4226" spans="1:11" s="131" customFormat="1" ht="41.25" customHeight="1" thickBot="1">
      <c r="A4226" s="68"/>
      <c r="B4226" s="77"/>
      <c r="C4226" s="76"/>
      <c r="D4226" s="69" t="e">
        <f>VLOOKUP($C4225:$C$4969,$C$27:$D$4969,2,0)</f>
        <v>#N/A</v>
      </c>
      <c r="E4226" s="79"/>
      <c r="F4226" s="70" t="e">
        <f>VLOOKUP($E4226:$E$4969,'PLANO DE APLICAÇÃO'!$A$4:$B$1013,2,0)</f>
        <v>#N/A</v>
      </c>
      <c r="G4226" s="71"/>
      <c r="H4226" s="130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73"/>
      <c r="J4226" s="74"/>
      <c r="K4226" s="78"/>
    </row>
    <row r="4227" spans="1:11" s="131" customFormat="1" ht="41.25" customHeight="1" thickBot="1">
      <c r="A4227" s="68"/>
      <c r="B4227" s="77"/>
      <c r="C4227" s="76"/>
      <c r="D4227" s="69" t="e">
        <f>VLOOKUP($C4226:$C$4969,$C$27:$D$4969,2,0)</f>
        <v>#N/A</v>
      </c>
      <c r="E4227" s="79"/>
      <c r="F4227" s="70" t="e">
        <f>VLOOKUP($E4227:$E$4969,'PLANO DE APLICAÇÃO'!$A$4:$B$1013,2,0)</f>
        <v>#N/A</v>
      </c>
      <c r="G4227" s="71"/>
      <c r="H4227" s="130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73"/>
      <c r="J4227" s="74"/>
      <c r="K4227" s="78"/>
    </row>
    <row r="4228" spans="1:11" s="131" customFormat="1" ht="41.25" customHeight="1" thickBot="1">
      <c r="A4228" s="68"/>
      <c r="B4228" s="77"/>
      <c r="C4228" s="76"/>
      <c r="D4228" s="69" t="e">
        <f>VLOOKUP($C4227:$C$4969,$C$27:$D$4969,2,0)</f>
        <v>#N/A</v>
      </c>
      <c r="E4228" s="79"/>
      <c r="F4228" s="70" t="e">
        <f>VLOOKUP($E4228:$E$4969,'PLANO DE APLICAÇÃO'!$A$4:$B$1013,2,0)</f>
        <v>#N/A</v>
      </c>
      <c r="G4228" s="71"/>
      <c r="H4228" s="130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73"/>
      <c r="J4228" s="74"/>
      <c r="K4228" s="78"/>
    </row>
    <row r="4229" spans="1:11" s="131" customFormat="1" ht="41.25" customHeight="1" thickBot="1">
      <c r="A4229" s="68"/>
      <c r="B4229" s="77"/>
      <c r="C4229" s="76"/>
      <c r="D4229" s="69" t="e">
        <f>VLOOKUP($C4228:$C$4969,$C$27:$D$4969,2,0)</f>
        <v>#N/A</v>
      </c>
      <c r="E4229" s="79"/>
      <c r="F4229" s="70" t="e">
        <f>VLOOKUP($E4229:$E$4969,'PLANO DE APLICAÇÃO'!$A$4:$B$1013,2,0)</f>
        <v>#N/A</v>
      </c>
      <c r="G4229" s="71"/>
      <c r="H4229" s="130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73"/>
      <c r="J4229" s="74"/>
      <c r="K4229" s="78"/>
    </row>
    <row r="4230" spans="1:11" s="131" customFormat="1" ht="41.25" customHeight="1" thickBot="1">
      <c r="A4230" s="68"/>
      <c r="B4230" s="77"/>
      <c r="C4230" s="76"/>
      <c r="D4230" s="69" t="e">
        <f>VLOOKUP($C4229:$C$4969,$C$27:$D$4969,2,0)</f>
        <v>#N/A</v>
      </c>
      <c r="E4230" s="79"/>
      <c r="F4230" s="70" t="e">
        <f>VLOOKUP($E4230:$E$4969,'PLANO DE APLICAÇÃO'!$A$4:$B$1013,2,0)</f>
        <v>#N/A</v>
      </c>
      <c r="G4230" s="71"/>
      <c r="H4230" s="130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73"/>
      <c r="J4230" s="74"/>
      <c r="K4230" s="78"/>
    </row>
    <row r="4231" spans="1:11" s="131" customFormat="1" ht="41.25" customHeight="1" thickBot="1">
      <c r="A4231" s="68"/>
      <c r="B4231" s="77"/>
      <c r="C4231" s="76"/>
      <c r="D4231" s="69" t="e">
        <f>VLOOKUP($C4230:$C$4969,$C$27:$D$4969,2,0)</f>
        <v>#N/A</v>
      </c>
      <c r="E4231" s="79"/>
      <c r="F4231" s="70" t="e">
        <f>VLOOKUP($E4231:$E$4969,'PLANO DE APLICAÇÃO'!$A$4:$B$1013,2,0)</f>
        <v>#N/A</v>
      </c>
      <c r="G4231" s="71"/>
      <c r="H4231" s="130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73"/>
      <c r="J4231" s="74"/>
      <c r="K4231" s="78"/>
    </row>
    <row r="4232" spans="1:11" s="131" customFormat="1" ht="41.25" customHeight="1" thickBot="1">
      <c r="A4232" s="68"/>
      <c r="B4232" s="77"/>
      <c r="C4232" s="76"/>
      <c r="D4232" s="69" t="e">
        <f>VLOOKUP($C4231:$C$4969,$C$27:$D$4969,2,0)</f>
        <v>#N/A</v>
      </c>
      <c r="E4232" s="79"/>
      <c r="F4232" s="70" t="e">
        <f>VLOOKUP($E4232:$E$4969,'PLANO DE APLICAÇÃO'!$A$4:$B$1013,2,0)</f>
        <v>#N/A</v>
      </c>
      <c r="G4232" s="71"/>
      <c r="H4232" s="130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73"/>
      <c r="J4232" s="74"/>
      <c r="K4232" s="78"/>
    </row>
    <row r="4233" spans="1:11" s="131" customFormat="1" ht="41.25" customHeight="1" thickBot="1">
      <c r="A4233" s="68"/>
      <c r="B4233" s="77"/>
      <c r="C4233" s="76"/>
      <c r="D4233" s="69" t="e">
        <f>VLOOKUP($C4232:$C$4969,$C$27:$D$4969,2,0)</f>
        <v>#N/A</v>
      </c>
      <c r="E4233" s="79"/>
      <c r="F4233" s="70" t="e">
        <f>VLOOKUP($E4233:$E$4969,'PLANO DE APLICAÇÃO'!$A$4:$B$1013,2,0)</f>
        <v>#N/A</v>
      </c>
      <c r="G4233" s="71"/>
      <c r="H4233" s="130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73"/>
      <c r="J4233" s="74"/>
      <c r="K4233" s="78"/>
    </row>
    <row r="4234" spans="1:11" s="131" customFormat="1" ht="41.25" customHeight="1" thickBot="1">
      <c r="A4234" s="68"/>
      <c r="B4234" s="77"/>
      <c r="C4234" s="76"/>
      <c r="D4234" s="69" t="e">
        <f>VLOOKUP($C4233:$C$4969,$C$27:$D$4969,2,0)</f>
        <v>#N/A</v>
      </c>
      <c r="E4234" s="79"/>
      <c r="F4234" s="70" t="e">
        <f>VLOOKUP($E4234:$E$4969,'PLANO DE APLICAÇÃO'!$A$4:$B$1013,2,0)</f>
        <v>#N/A</v>
      </c>
      <c r="G4234" s="71"/>
      <c r="H4234" s="130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73"/>
      <c r="J4234" s="74"/>
      <c r="K4234" s="78"/>
    </row>
    <row r="4235" spans="1:11" s="131" customFormat="1" ht="41.25" customHeight="1" thickBot="1">
      <c r="A4235" s="68"/>
      <c r="B4235" s="77"/>
      <c r="C4235" s="76"/>
      <c r="D4235" s="69" t="e">
        <f>VLOOKUP($C4234:$C$4969,$C$27:$D$4969,2,0)</f>
        <v>#N/A</v>
      </c>
      <c r="E4235" s="79"/>
      <c r="F4235" s="70" t="e">
        <f>VLOOKUP($E4235:$E$4969,'PLANO DE APLICAÇÃO'!$A$4:$B$1013,2,0)</f>
        <v>#N/A</v>
      </c>
      <c r="G4235" s="71"/>
      <c r="H4235" s="130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73"/>
      <c r="J4235" s="74"/>
      <c r="K4235" s="78"/>
    </row>
    <row r="4236" spans="1:11" s="131" customFormat="1" ht="41.25" customHeight="1" thickBot="1">
      <c r="A4236" s="68"/>
      <c r="B4236" s="77"/>
      <c r="C4236" s="76"/>
      <c r="D4236" s="69" t="e">
        <f>VLOOKUP($C4235:$C$4969,$C$27:$D$4969,2,0)</f>
        <v>#N/A</v>
      </c>
      <c r="E4236" s="79"/>
      <c r="F4236" s="70" t="e">
        <f>VLOOKUP($E4236:$E$4969,'PLANO DE APLICAÇÃO'!$A$4:$B$1013,2,0)</f>
        <v>#N/A</v>
      </c>
      <c r="G4236" s="71"/>
      <c r="H4236" s="130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73"/>
      <c r="J4236" s="74"/>
      <c r="K4236" s="78"/>
    </row>
    <row r="4237" spans="1:11" s="131" customFormat="1" ht="41.25" customHeight="1" thickBot="1">
      <c r="A4237" s="68"/>
      <c r="B4237" s="77"/>
      <c r="C4237" s="76"/>
      <c r="D4237" s="69" t="e">
        <f>VLOOKUP($C4236:$C$4969,$C$27:$D$4969,2,0)</f>
        <v>#N/A</v>
      </c>
      <c r="E4237" s="79"/>
      <c r="F4237" s="70" t="e">
        <f>VLOOKUP($E4237:$E$4969,'PLANO DE APLICAÇÃO'!$A$4:$B$1013,2,0)</f>
        <v>#N/A</v>
      </c>
      <c r="G4237" s="71"/>
      <c r="H4237" s="130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73"/>
      <c r="J4237" s="74"/>
      <c r="K4237" s="78"/>
    </row>
    <row r="4238" spans="1:11" s="131" customFormat="1" ht="41.25" customHeight="1" thickBot="1">
      <c r="A4238" s="68"/>
      <c r="B4238" s="77"/>
      <c r="C4238" s="76"/>
      <c r="D4238" s="69" t="e">
        <f>VLOOKUP($C4237:$C$4969,$C$27:$D$4969,2,0)</f>
        <v>#N/A</v>
      </c>
      <c r="E4238" s="79"/>
      <c r="F4238" s="70" t="e">
        <f>VLOOKUP($E4238:$E$4969,'PLANO DE APLICAÇÃO'!$A$4:$B$1013,2,0)</f>
        <v>#N/A</v>
      </c>
      <c r="G4238" s="71"/>
      <c r="H4238" s="130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73"/>
      <c r="J4238" s="74"/>
      <c r="K4238" s="78"/>
    </row>
    <row r="4239" spans="1:11" s="131" customFormat="1" ht="41.25" customHeight="1" thickBot="1">
      <c r="A4239" s="68"/>
      <c r="B4239" s="77"/>
      <c r="C4239" s="76"/>
      <c r="D4239" s="69" t="e">
        <f>VLOOKUP($C4238:$C$4969,$C$27:$D$4969,2,0)</f>
        <v>#N/A</v>
      </c>
      <c r="E4239" s="79"/>
      <c r="F4239" s="70" t="e">
        <f>VLOOKUP($E4239:$E$4969,'PLANO DE APLICAÇÃO'!$A$4:$B$1013,2,0)</f>
        <v>#N/A</v>
      </c>
      <c r="G4239" s="71"/>
      <c r="H4239" s="130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73"/>
      <c r="J4239" s="74"/>
      <c r="K4239" s="78"/>
    </row>
    <row r="4240" spans="1:11" s="131" customFormat="1" ht="41.25" customHeight="1" thickBot="1">
      <c r="A4240" s="68"/>
      <c r="B4240" s="77"/>
      <c r="C4240" s="76"/>
      <c r="D4240" s="69" t="e">
        <f>VLOOKUP($C4239:$C$4969,$C$27:$D$4969,2,0)</f>
        <v>#N/A</v>
      </c>
      <c r="E4240" s="79"/>
      <c r="F4240" s="70" t="e">
        <f>VLOOKUP($E4240:$E$4969,'PLANO DE APLICAÇÃO'!$A$4:$B$1013,2,0)</f>
        <v>#N/A</v>
      </c>
      <c r="G4240" s="71"/>
      <c r="H4240" s="130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73"/>
      <c r="J4240" s="74"/>
      <c r="K4240" s="78"/>
    </row>
    <row r="4241" spans="1:11" s="131" customFormat="1" ht="41.25" customHeight="1" thickBot="1">
      <c r="A4241" s="68"/>
      <c r="B4241" s="77"/>
      <c r="C4241" s="76"/>
      <c r="D4241" s="69" t="e">
        <f>VLOOKUP($C4240:$C$4969,$C$27:$D$4969,2,0)</f>
        <v>#N/A</v>
      </c>
      <c r="E4241" s="79"/>
      <c r="F4241" s="70" t="e">
        <f>VLOOKUP($E4241:$E$4969,'PLANO DE APLICAÇÃO'!$A$4:$B$1013,2,0)</f>
        <v>#N/A</v>
      </c>
      <c r="G4241" s="71"/>
      <c r="H4241" s="130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73"/>
      <c r="J4241" s="74"/>
      <c r="K4241" s="78"/>
    </row>
    <row r="4242" spans="1:11" s="131" customFormat="1" ht="41.25" customHeight="1" thickBot="1">
      <c r="A4242" s="68"/>
      <c r="B4242" s="77"/>
      <c r="C4242" s="76"/>
      <c r="D4242" s="69" t="e">
        <f>VLOOKUP($C4241:$C$4969,$C$27:$D$4969,2,0)</f>
        <v>#N/A</v>
      </c>
      <c r="E4242" s="79"/>
      <c r="F4242" s="70" t="e">
        <f>VLOOKUP($E4242:$E$4969,'PLANO DE APLICAÇÃO'!$A$4:$B$1013,2,0)</f>
        <v>#N/A</v>
      </c>
      <c r="G4242" s="71"/>
      <c r="H4242" s="130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73"/>
      <c r="J4242" s="74"/>
      <c r="K4242" s="78"/>
    </row>
    <row r="4243" spans="1:11" s="131" customFormat="1" ht="41.25" customHeight="1" thickBot="1">
      <c r="A4243" s="68"/>
      <c r="B4243" s="77"/>
      <c r="C4243" s="76"/>
      <c r="D4243" s="69" t="e">
        <f>VLOOKUP($C4242:$C$4969,$C$27:$D$4969,2,0)</f>
        <v>#N/A</v>
      </c>
      <c r="E4243" s="79"/>
      <c r="F4243" s="70" t="e">
        <f>VLOOKUP($E4243:$E$4969,'PLANO DE APLICAÇÃO'!$A$4:$B$1013,2,0)</f>
        <v>#N/A</v>
      </c>
      <c r="G4243" s="71"/>
      <c r="H4243" s="130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73"/>
      <c r="J4243" s="74"/>
      <c r="K4243" s="78"/>
    </row>
    <row r="4244" spans="1:11" s="131" customFormat="1" ht="41.25" customHeight="1" thickBot="1">
      <c r="A4244" s="68"/>
      <c r="B4244" s="77"/>
      <c r="C4244" s="76"/>
      <c r="D4244" s="69" t="e">
        <f>VLOOKUP($C4243:$C$4969,$C$27:$D$4969,2,0)</f>
        <v>#N/A</v>
      </c>
      <c r="E4244" s="79"/>
      <c r="F4244" s="70" t="e">
        <f>VLOOKUP($E4244:$E$4969,'PLANO DE APLICAÇÃO'!$A$4:$B$1013,2,0)</f>
        <v>#N/A</v>
      </c>
      <c r="G4244" s="71"/>
      <c r="H4244" s="130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73"/>
      <c r="J4244" s="74"/>
      <c r="K4244" s="78"/>
    </row>
    <row r="4245" spans="1:11" s="131" customFormat="1" ht="41.25" customHeight="1" thickBot="1">
      <c r="A4245" s="68"/>
      <c r="B4245" s="77"/>
      <c r="C4245" s="76"/>
      <c r="D4245" s="69" t="e">
        <f>VLOOKUP($C4244:$C$4969,$C$27:$D$4969,2,0)</f>
        <v>#N/A</v>
      </c>
      <c r="E4245" s="79"/>
      <c r="F4245" s="70" t="e">
        <f>VLOOKUP($E4245:$E$4969,'PLANO DE APLICAÇÃO'!$A$4:$B$1013,2,0)</f>
        <v>#N/A</v>
      </c>
      <c r="G4245" s="71"/>
      <c r="H4245" s="130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73"/>
      <c r="J4245" s="74"/>
      <c r="K4245" s="78"/>
    </row>
    <row r="4246" spans="1:11" s="131" customFormat="1" ht="41.25" customHeight="1" thickBot="1">
      <c r="A4246" s="68"/>
      <c r="B4246" s="77"/>
      <c r="C4246" s="76"/>
      <c r="D4246" s="69" t="e">
        <f>VLOOKUP($C4245:$C$4969,$C$27:$D$4969,2,0)</f>
        <v>#N/A</v>
      </c>
      <c r="E4246" s="79"/>
      <c r="F4246" s="70" t="e">
        <f>VLOOKUP($E4246:$E$4969,'PLANO DE APLICAÇÃO'!$A$4:$B$1013,2,0)</f>
        <v>#N/A</v>
      </c>
      <c r="G4246" s="71"/>
      <c r="H4246" s="130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73"/>
      <c r="J4246" s="74"/>
      <c r="K4246" s="78"/>
    </row>
    <row r="4247" spans="1:11" s="131" customFormat="1" ht="41.25" customHeight="1" thickBot="1">
      <c r="A4247" s="68"/>
      <c r="B4247" s="77"/>
      <c r="C4247" s="76"/>
      <c r="D4247" s="69" t="e">
        <f>VLOOKUP($C4246:$C$4969,$C$27:$D$4969,2,0)</f>
        <v>#N/A</v>
      </c>
      <c r="E4247" s="79"/>
      <c r="F4247" s="70" t="e">
        <f>VLOOKUP($E4247:$E$4969,'PLANO DE APLICAÇÃO'!$A$4:$B$1013,2,0)</f>
        <v>#N/A</v>
      </c>
      <c r="G4247" s="71"/>
      <c r="H4247" s="130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73"/>
      <c r="J4247" s="74"/>
      <c r="K4247" s="78"/>
    </row>
    <row r="4248" spans="1:11" s="131" customFormat="1" ht="41.25" customHeight="1" thickBot="1">
      <c r="A4248" s="68"/>
      <c r="B4248" s="77"/>
      <c r="C4248" s="76"/>
      <c r="D4248" s="69" t="e">
        <f>VLOOKUP($C4247:$C$4969,$C$27:$D$4969,2,0)</f>
        <v>#N/A</v>
      </c>
      <c r="E4248" s="79"/>
      <c r="F4248" s="70" t="e">
        <f>VLOOKUP($E4248:$E$4969,'PLANO DE APLICAÇÃO'!$A$4:$B$1013,2,0)</f>
        <v>#N/A</v>
      </c>
      <c r="G4248" s="71"/>
      <c r="H4248" s="130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73"/>
      <c r="J4248" s="74"/>
      <c r="K4248" s="78"/>
    </row>
    <row r="4249" spans="1:11" s="131" customFormat="1" ht="41.25" customHeight="1" thickBot="1">
      <c r="A4249" s="68"/>
      <c r="B4249" s="77"/>
      <c r="C4249" s="76"/>
      <c r="D4249" s="69" t="e">
        <f>VLOOKUP($C4248:$C$4969,$C$27:$D$4969,2,0)</f>
        <v>#N/A</v>
      </c>
      <c r="E4249" s="79"/>
      <c r="F4249" s="70" t="e">
        <f>VLOOKUP($E4249:$E$4969,'PLANO DE APLICAÇÃO'!$A$4:$B$1013,2,0)</f>
        <v>#N/A</v>
      </c>
      <c r="G4249" s="71"/>
      <c r="H4249" s="130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73"/>
      <c r="J4249" s="74"/>
      <c r="K4249" s="78"/>
    </row>
    <row r="4250" spans="1:11" s="131" customFormat="1" ht="41.25" customHeight="1" thickBot="1">
      <c r="A4250" s="68"/>
      <c r="B4250" s="77"/>
      <c r="C4250" s="76"/>
      <c r="D4250" s="69" t="e">
        <f>VLOOKUP($C4249:$C$4969,$C$27:$D$4969,2,0)</f>
        <v>#N/A</v>
      </c>
      <c r="E4250" s="79"/>
      <c r="F4250" s="70" t="e">
        <f>VLOOKUP($E4250:$E$4969,'PLANO DE APLICAÇÃO'!$A$4:$B$1013,2,0)</f>
        <v>#N/A</v>
      </c>
      <c r="G4250" s="71"/>
      <c r="H4250" s="130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73"/>
      <c r="J4250" s="74"/>
      <c r="K4250" s="78"/>
    </row>
    <row r="4251" spans="1:11" s="131" customFormat="1" ht="41.25" customHeight="1" thickBot="1">
      <c r="A4251" s="68"/>
      <c r="B4251" s="77"/>
      <c r="C4251" s="76"/>
      <c r="D4251" s="69" t="e">
        <f>VLOOKUP($C4250:$C$4969,$C$27:$D$4969,2,0)</f>
        <v>#N/A</v>
      </c>
      <c r="E4251" s="79"/>
      <c r="F4251" s="70" t="e">
        <f>VLOOKUP($E4251:$E$4969,'PLANO DE APLICAÇÃO'!$A$4:$B$1013,2,0)</f>
        <v>#N/A</v>
      </c>
      <c r="G4251" s="71"/>
      <c r="H4251" s="130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73"/>
      <c r="J4251" s="74"/>
      <c r="K4251" s="78"/>
    </row>
    <row r="4252" spans="1:11" s="131" customFormat="1" ht="41.25" customHeight="1" thickBot="1">
      <c r="A4252" s="68"/>
      <c r="B4252" s="77"/>
      <c r="C4252" s="76"/>
      <c r="D4252" s="69" t="e">
        <f>VLOOKUP($C4251:$C$4969,$C$27:$D$4969,2,0)</f>
        <v>#N/A</v>
      </c>
      <c r="E4252" s="79"/>
      <c r="F4252" s="70" t="e">
        <f>VLOOKUP($E4252:$E$4969,'PLANO DE APLICAÇÃO'!$A$4:$B$1013,2,0)</f>
        <v>#N/A</v>
      </c>
      <c r="G4252" s="71"/>
      <c r="H4252" s="130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73"/>
      <c r="J4252" s="74"/>
      <c r="K4252" s="78"/>
    </row>
    <row r="4253" spans="1:11" s="131" customFormat="1" ht="41.25" customHeight="1" thickBot="1">
      <c r="A4253" s="68"/>
      <c r="B4253" s="77"/>
      <c r="C4253" s="76"/>
      <c r="D4253" s="69" t="e">
        <f>VLOOKUP($C4252:$C$4969,$C$27:$D$4969,2,0)</f>
        <v>#N/A</v>
      </c>
      <c r="E4253" s="79"/>
      <c r="F4253" s="70" t="e">
        <f>VLOOKUP($E4253:$E$4969,'PLANO DE APLICAÇÃO'!$A$4:$B$1013,2,0)</f>
        <v>#N/A</v>
      </c>
      <c r="G4253" s="71"/>
      <c r="H4253" s="130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73"/>
      <c r="J4253" s="74"/>
      <c r="K4253" s="78"/>
    </row>
    <row r="4254" spans="1:11" s="131" customFormat="1" ht="41.25" customHeight="1" thickBot="1">
      <c r="A4254" s="68"/>
      <c r="B4254" s="77"/>
      <c r="C4254" s="76"/>
      <c r="D4254" s="69" t="e">
        <f>VLOOKUP($C4253:$C$4969,$C$27:$D$4969,2,0)</f>
        <v>#N/A</v>
      </c>
      <c r="E4254" s="79"/>
      <c r="F4254" s="70" t="e">
        <f>VLOOKUP($E4254:$E$4969,'PLANO DE APLICAÇÃO'!$A$4:$B$1013,2,0)</f>
        <v>#N/A</v>
      </c>
      <c r="G4254" s="71"/>
      <c r="H4254" s="130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73"/>
      <c r="J4254" s="74"/>
      <c r="K4254" s="78"/>
    </row>
    <row r="4255" spans="1:11" s="131" customFormat="1" ht="41.25" customHeight="1" thickBot="1">
      <c r="A4255" s="68"/>
      <c r="B4255" s="77"/>
      <c r="C4255" s="76"/>
      <c r="D4255" s="69" t="e">
        <f>VLOOKUP($C4254:$C$4969,$C$27:$D$4969,2,0)</f>
        <v>#N/A</v>
      </c>
      <c r="E4255" s="79"/>
      <c r="F4255" s="70" t="e">
        <f>VLOOKUP($E4255:$E$4969,'PLANO DE APLICAÇÃO'!$A$4:$B$1013,2,0)</f>
        <v>#N/A</v>
      </c>
      <c r="G4255" s="71"/>
      <c r="H4255" s="130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73"/>
      <c r="J4255" s="74"/>
      <c r="K4255" s="78"/>
    </row>
    <row r="4256" spans="1:11" s="131" customFormat="1" ht="41.25" customHeight="1" thickBot="1">
      <c r="A4256" s="68"/>
      <c r="B4256" s="77"/>
      <c r="C4256" s="76"/>
      <c r="D4256" s="69" t="e">
        <f>VLOOKUP($C4255:$C$4969,$C$27:$D$4969,2,0)</f>
        <v>#N/A</v>
      </c>
      <c r="E4256" s="79"/>
      <c r="F4256" s="70" t="e">
        <f>VLOOKUP($E4256:$E$4969,'PLANO DE APLICAÇÃO'!$A$4:$B$1013,2,0)</f>
        <v>#N/A</v>
      </c>
      <c r="G4256" s="71"/>
      <c r="H4256" s="130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73"/>
      <c r="J4256" s="74"/>
      <c r="K4256" s="78"/>
    </row>
    <row r="4257" spans="1:11" s="131" customFormat="1" ht="41.25" customHeight="1" thickBot="1">
      <c r="A4257" s="68"/>
      <c r="B4257" s="77"/>
      <c r="C4257" s="76"/>
      <c r="D4257" s="69" t="e">
        <f>VLOOKUP($C4256:$C$4969,$C$27:$D$4969,2,0)</f>
        <v>#N/A</v>
      </c>
      <c r="E4257" s="79"/>
      <c r="F4257" s="70" t="e">
        <f>VLOOKUP($E4257:$E$4969,'PLANO DE APLICAÇÃO'!$A$4:$B$1013,2,0)</f>
        <v>#N/A</v>
      </c>
      <c r="G4257" s="71"/>
      <c r="H4257" s="130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73"/>
      <c r="J4257" s="74"/>
      <c r="K4257" s="78"/>
    </row>
    <row r="4258" spans="1:11" s="131" customFormat="1" ht="41.25" customHeight="1" thickBot="1">
      <c r="A4258" s="68"/>
      <c r="B4258" s="77"/>
      <c r="C4258" s="76"/>
      <c r="D4258" s="69" t="e">
        <f>VLOOKUP($C4257:$C$4969,$C$27:$D$4969,2,0)</f>
        <v>#N/A</v>
      </c>
      <c r="E4258" s="79"/>
      <c r="F4258" s="70" t="e">
        <f>VLOOKUP($E4258:$E$4969,'PLANO DE APLICAÇÃO'!$A$4:$B$1013,2,0)</f>
        <v>#N/A</v>
      </c>
      <c r="G4258" s="71"/>
      <c r="H4258" s="130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73"/>
      <c r="J4258" s="74"/>
      <c r="K4258" s="78"/>
    </row>
    <row r="4259" spans="1:11" s="131" customFormat="1" ht="41.25" customHeight="1" thickBot="1">
      <c r="A4259" s="68"/>
      <c r="B4259" s="77"/>
      <c r="C4259" s="76"/>
      <c r="D4259" s="69" t="e">
        <f>VLOOKUP($C4258:$C$4969,$C$27:$D$4969,2,0)</f>
        <v>#N/A</v>
      </c>
      <c r="E4259" s="79"/>
      <c r="F4259" s="70" t="e">
        <f>VLOOKUP($E4259:$E$4969,'PLANO DE APLICAÇÃO'!$A$4:$B$1013,2,0)</f>
        <v>#N/A</v>
      </c>
      <c r="G4259" s="71"/>
      <c r="H4259" s="130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73"/>
      <c r="J4259" s="74"/>
      <c r="K4259" s="78"/>
    </row>
    <row r="4260" spans="1:11" s="131" customFormat="1" ht="41.25" customHeight="1" thickBot="1">
      <c r="A4260" s="68"/>
      <c r="B4260" s="77"/>
      <c r="C4260" s="76"/>
      <c r="D4260" s="69" t="e">
        <f>VLOOKUP($C4259:$C$4969,$C$27:$D$4969,2,0)</f>
        <v>#N/A</v>
      </c>
      <c r="E4260" s="79"/>
      <c r="F4260" s="70" t="e">
        <f>VLOOKUP($E4260:$E$4969,'PLANO DE APLICAÇÃO'!$A$4:$B$1013,2,0)</f>
        <v>#N/A</v>
      </c>
      <c r="G4260" s="71"/>
      <c r="H4260" s="130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73"/>
      <c r="J4260" s="74"/>
      <c r="K4260" s="78"/>
    </row>
    <row r="4261" spans="1:11" s="131" customFormat="1" ht="41.25" customHeight="1" thickBot="1">
      <c r="A4261" s="68"/>
      <c r="B4261" s="77"/>
      <c r="C4261" s="76"/>
      <c r="D4261" s="69" t="e">
        <f>VLOOKUP($C4260:$C$4969,$C$27:$D$4969,2,0)</f>
        <v>#N/A</v>
      </c>
      <c r="E4261" s="79"/>
      <c r="F4261" s="70" t="e">
        <f>VLOOKUP($E4261:$E$4969,'PLANO DE APLICAÇÃO'!$A$4:$B$1013,2,0)</f>
        <v>#N/A</v>
      </c>
      <c r="G4261" s="71"/>
      <c r="H4261" s="130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73"/>
      <c r="J4261" s="74"/>
      <c r="K4261" s="78"/>
    </row>
    <row r="4262" spans="1:11" s="131" customFormat="1" ht="41.25" customHeight="1" thickBot="1">
      <c r="A4262" s="68"/>
      <c r="B4262" s="77"/>
      <c r="C4262" s="76"/>
      <c r="D4262" s="69" t="e">
        <f>VLOOKUP($C4261:$C$4969,$C$27:$D$4969,2,0)</f>
        <v>#N/A</v>
      </c>
      <c r="E4262" s="79"/>
      <c r="F4262" s="70" t="e">
        <f>VLOOKUP($E4262:$E$4969,'PLANO DE APLICAÇÃO'!$A$4:$B$1013,2,0)</f>
        <v>#N/A</v>
      </c>
      <c r="G4262" s="71"/>
      <c r="H4262" s="130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73"/>
      <c r="J4262" s="74"/>
      <c r="K4262" s="78"/>
    </row>
    <row r="4263" spans="1:11" s="131" customFormat="1" ht="41.25" customHeight="1" thickBot="1">
      <c r="A4263" s="68"/>
      <c r="B4263" s="77"/>
      <c r="C4263" s="76"/>
      <c r="D4263" s="69" t="e">
        <f>VLOOKUP($C4262:$C$4969,$C$27:$D$4969,2,0)</f>
        <v>#N/A</v>
      </c>
      <c r="E4263" s="79"/>
      <c r="F4263" s="70" t="e">
        <f>VLOOKUP($E4263:$E$4969,'PLANO DE APLICAÇÃO'!$A$4:$B$1013,2,0)</f>
        <v>#N/A</v>
      </c>
      <c r="G4263" s="71"/>
      <c r="H4263" s="130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73"/>
      <c r="J4263" s="74"/>
      <c r="K4263" s="78"/>
    </row>
    <row r="4264" spans="1:11" s="131" customFormat="1" ht="41.25" customHeight="1" thickBot="1">
      <c r="A4264" s="68"/>
      <c r="B4264" s="77"/>
      <c r="C4264" s="76"/>
      <c r="D4264" s="69" t="e">
        <f>VLOOKUP($C4263:$C$4969,$C$27:$D$4969,2,0)</f>
        <v>#N/A</v>
      </c>
      <c r="E4264" s="79"/>
      <c r="F4264" s="70" t="e">
        <f>VLOOKUP($E4264:$E$4969,'PLANO DE APLICAÇÃO'!$A$4:$B$1013,2,0)</f>
        <v>#N/A</v>
      </c>
      <c r="G4264" s="71"/>
      <c r="H4264" s="130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73"/>
      <c r="J4264" s="74"/>
      <c r="K4264" s="78"/>
    </row>
    <row r="4265" spans="1:11" s="131" customFormat="1" ht="41.25" customHeight="1" thickBot="1">
      <c r="A4265" s="68"/>
      <c r="B4265" s="77"/>
      <c r="C4265" s="76"/>
      <c r="D4265" s="69" t="e">
        <f>VLOOKUP($C4264:$C$4969,$C$27:$D$4969,2,0)</f>
        <v>#N/A</v>
      </c>
      <c r="E4265" s="79"/>
      <c r="F4265" s="70" t="e">
        <f>VLOOKUP($E4265:$E$4969,'PLANO DE APLICAÇÃO'!$A$4:$B$1013,2,0)</f>
        <v>#N/A</v>
      </c>
      <c r="G4265" s="71"/>
      <c r="H4265" s="130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73"/>
      <c r="J4265" s="74"/>
      <c r="K4265" s="78"/>
    </row>
    <row r="4266" spans="1:11" s="131" customFormat="1" ht="41.25" customHeight="1" thickBot="1">
      <c r="A4266" s="68"/>
      <c r="B4266" s="77"/>
      <c r="C4266" s="76"/>
      <c r="D4266" s="69" t="e">
        <f>VLOOKUP($C4265:$C$4969,$C$27:$D$4969,2,0)</f>
        <v>#N/A</v>
      </c>
      <c r="E4266" s="79"/>
      <c r="F4266" s="70" t="e">
        <f>VLOOKUP($E4266:$E$4969,'PLANO DE APLICAÇÃO'!$A$4:$B$1013,2,0)</f>
        <v>#N/A</v>
      </c>
      <c r="G4266" s="71"/>
      <c r="H4266" s="130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73"/>
      <c r="J4266" s="74"/>
      <c r="K4266" s="78"/>
    </row>
    <row r="4267" spans="1:11" s="131" customFormat="1" ht="41.25" customHeight="1" thickBot="1">
      <c r="A4267" s="68"/>
      <c r="B4267" s="77"/>
      <c r="C4267" s="76"/>
      <c r="D4267" s="69" t="e">
        <f>VLOOKUP($C4266:$C$4969,$C$27:$D$4969,2,0)</f>
        <v>#N/A</v>
      </c>
      <c r="E4267" s="79"/>
      <c r="F4267" s="70" t="e">
        <f>VLOOKUP($E4267:$E$4969,'PLANO DE APLICAÇÃO'!$A$4:$B$1013,2,0)</f>
        <v>#N/A</v>
      </c>
      <c r="G4267" s="71"/>
      <c r="H4267" s="130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73"/>
      <c r="J4267" s="74"/>
      <c r="K4267" s="78"/>
    </row>
    <row r="4268" spans="1:11" s="131" customFormat="1" ht="41.25" customHeight="1" thickBot="1">
      <c r="A4268" s="68"/>
      <c r="B4268" s="77"/>
      <c r="C4268" s="76"/>
      <c r="D4268" s="69" t="e">
        <f>VLOOKUP($C4267:$C$4969,$C$27:$D$4969,2,0)</f>
        <v>#N/A</v>
      </c>
      <c r="E4268" s="79"/>
      <c r="F4268" s="70" t="e">
        <f>VLOOKUP($E4268:$E$4969,'PLANO DE APLICAÇÃO'!$A$4:$B$1013,2,0)</f>
        <v>#N/A</v>
      </c>
      <c r="G4268" s="71"/>
      <c r="H4268" s="130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73"/>
      <c r="J4268" s="74"/>
      <c r="K4268" s="78"/>
    </row>
    <row r="4269" spans="1:11" s="131" customFormat="1" ht="41.25" customHeight="1" thickBot="1">
      <c r="A4269" s="68"/>
      <c r="B4269" s="77"/>
      <c r="C4269" s="76"/>
      <c r="D4269" s="69" t="e">
        <f>VLOOKUP($C4268:$C$4969,$C$27:$D$4969,2,0)</f>
        <v>#N/A</v>
      </c>
      <c r="E4269" s="79"/>
      <c r="F4269" s="70" t="e">
        <f>VLOOKUP($E4269:$E$4969,'PLANO DE APLICAÇÃO'!$A$4:$B$1013,2,0)</f>
        <v>#N/A</v>
      </c>
      <c r="G4269" s="71"/>
      <c r="H4269" s="130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73"/>
      <c r="J4269" s="74"/>
      <c r="K4269" s="78"/>
    </row>
    <row r="4270" spans="1:11" s="131" customFormat="1" ht="41.25" customHeight="1" thickBot="1">
      <c r="A4270" s="68"/>
      <c r="B4270" s="77"/>
      <c r="C4270" s="76"/>
      <c r="D4270" s="69" t="e">
        <f>VLOOKUP($C4269:$C$4969,$C$27:$D$4969,2,0)</f>
        <v>#N/A</v>
      </c>
      <c r="E4270" s="79"/>
      <c r="F4270" s="70" t="e">
        <f>VLOOKUP($E4270:$E$4969,'PLANO DE APLICAÇÃO'!$A$4:$B$1013,2,0)</f>
        <v>#N/A</v>
      </c>
      <c r="G4270" s="71"/>
      <c r="H4270" s="130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73"/>
      <c r="J4270" s="74"/>
      <c r="K4270" s="78"/>
    </row>
    <row r="4271" spans="1:11" s="131" customFormat="1" ht="41.25" customHeight="1" thickBot="1">
      <c r="A4271" s="68"/>
      <c r="B4271" s="77"/>
      <c r="C4271" s="76"/>
      <c r="D4271" s="69" t="e">
        <f>VLOOKUP($C4270:$C$4969,$C$27:$D$4969,2,0)</f>
        <v>#N/A</v>
      </c>
      <c r="E4271" s="79"/>
      <c r="F4271" s="70" t="e">
        <f>VLOOKUP($E4271:$E$4969,'PLANO DE APLICAÇÃO'!$A$4:$B$1013,2,0)</f>
        <v>#N/A</v>
      </c>
      <c r="G4271" s="71"/>
      <c r="H4271" s="130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73"/>
      <c r="J4271" s="74"/>
      <c r="K4271" s="78"/>
    </row>
    <row r="4272" spans="1:11" s="131" customFormat="1" ht="41.25" customHeight="1" thickBot="1">
      <c r="A4272" s="68"/>
      <c r="B4272" s="77"/>
      <c r="C4272" s="76"/>
      <c r="D4272" s="69" t="e">
        <f>VLOOKUP($C4271:$C$4969,$C$27:$D$4969,2,0)</f>
        <v>#N/A</v>
      </c>
      <c r="E4272" s="79"/>
      <c r="F4272" s="70" t="e">
        <f>VLOOKUP($E4272:$E$4969,'PLANO DE APLICAÇÃO'!$A$4:$B$1013,2,0)</f>
        <v>#N/A</v>
      </c>
      <c r="G4272" s="71"/>
      <c r="H4272" s="130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73"/>
      <c r="J4272" s="74"/>
      <c r="K4272" s="78"/>
    </row>
    <row r="4273" spans="1:11" s="131" customFormat="1" ht="41.25" customHeight="1" thickBot="1">
      <c r="A4273" s="68"/>
      <c r="B4273" s="77"/>
      <c r="C4273" s="76"/>
      <c r="D4273" s="69" t="e">
        <f>VLOOKUP($C4272:$C$4969,$C$27:$D$4969,2,0)</f>
        <v>#N/A</v>
      </c>
      <c r="E4273" s="79"/>
      <c r="F4273" s="70" t="e">
        <f>VLOOKUP($E4273:$E$4969,'PLANO DE APLICAÇÃO'!$A$4:$B$1013,2,0)</f>
        <v>#N/A</v>
      </c>
      <c r="G4273" s="71"/>
      <c r="H4273" s="130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73"/>
      <c r="J4273" s="74"/>
      <c r="K4273" s="78"/>
    </row>
    <row r="4274" spans="1:11" s="131" customFormat="1" ht="41.25" customHeight="1" thickBot="1">
      <c r="A4274" s="68"/>
      <c r="B4274" s="77"/>
      <c r="C4274" s="76"/>
      <c r="D4274" s="69" t="e">
        <f>VLOOKUP($C4273:$C$4969,$C$27:$D$4969,2,0)</f>
        <v>#N/A</v>
      </c>
      <c r="E4274" s="79"/>
      <c r="F4274" s="70" t="e">
        <f>VLOOKUP($E4274:$E$4969,'PLANO DE APLICAÇÃO'!$A$4:$B$1013,2,0)</f>
        <v>#N/A</v>
      </c>
      <c r="G4274" s="71"/>
      <c r="H4274" s="130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73"/>
      <c r="J4274" s="74"/>
      <c r="K4274" s="78"/>
    </row>
    <row r="4275" spans="1:11" s="131" customFormat="1" ht="41.25" customHeight="1" thickBot="1">
      <c r="A4275" s="68"/>
      <c r="B4275" s="77"/>
      <c r="C4275" s="76"/>
      <c r="D4275" s="69" t="e">
        <f>VLOOKUP($C4274:$C$4969,$C$27:$D$4969,2,0)</f>
        <v>#N/A</v>
      </c>
      <c r="E4275" s="79"/>
      <c r="F4275" s="70" t="e">
        <f>VLOOKUP($E4275:$E$4969,'PLANO DE APLICAÇÃO'!$A$4:$B$1013,2,0)</f>
        <v>#N/A</v>
      </c>
      <c r="G4275" s="71"/>
      <c r="H4275" s="130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73"/>
      <c r="J4275" s="74"/>
      <c r="K4275" s="78"/>
    </row>
    <row r="4276" spans="1:11" s="131" customFormat="1" ht="41.25" customHeight="1" thickBot="1">
      <c r="A4276" s="68"/>
      <c r="B4276" s="77"/>
      <c r="C4276" s="76"/>
      <c r="D4276" s="69" t="e">
        <f>VLOOKUP($C4275:$C$4969,$C$27:$D$4969,2,0)</f>
        <v>#N/A</v>
      </c>
      <c r="E4276" s="79"/>
      <c r="F4276" s="70" t="e">
        <f>VLOOKUP($E4276:$E$4969,'PLANO DE APLICAÇÃO'!$A$4:$B$1013,2,0)</f>
        <v>#N/A</v>
      </c>
      <c r="G4276" s="71"/>
      <c r="H4276" s="130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73"/>
      <c r="J4276" s="74"/>
      <c r="K4276" s="78"/>
    </row>
    <row r="4277" spans="1:11" s="131" customFormat="1" ht="41.25" customHeight="1" thickBot="1">
      <c r="A4277" s="68"/>
      <c r="B4277" s="77"/>
      <c r="C4277" s="76"/>
      <c r="D4277" s="69" t="e">
        <f>VLOOKUP($C4276:$C$4969,$C$27:$D$4969,2,0)</f>
        <v>#N/A</v>
      </c>
      <c r="E4277" s="79"/>
      <c r="F4277" s="70" t="e">
        <f>VLOOKUP($E4277:$E$4969,'PLANO DE APLICAÇÃO'!$A$4:$B$1013,2,0)</f>
        <v>#N/A</v>
      </c>
      <c r="G4277" s="71"/>
      <c r="H4277" s="130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73"/>
      <c r="J4277" s="74"/>
      <c r="K4277" s="78"/>
    </row>
    <row r="4278" spans="1:11" s="131" customFormat="1" ht="41.25" customHeight="1" thickBot="1">
      <c r="A4278" s="68"/>
      <c r="B4278" s="77"/>
      <c r="C4278" s="76"/>
      <c r="D4278" s="69" t="e">
        <f>VLOOKUP($C4277:$C$4969,$C$27:$D$4969,2,0)</f>
        <v>#N/A</v>
      </c>
      <c r="E4278" s="79"/>
      <c r="F4278" s="70" t="e">
        <f>VLOOKUP($E4278:$E$4969,'PLANO DE APLICAÇÃO'!$A$4:$B$1013,2,0)</f>
        <v>#N/A</v>
      </c>
      <c r="G4278" s="71"/>
      <c r="H4278" s="130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73"/>
      <c r="J4278" s="74"/>
      <c r="K4278" s="78"/>
    </row>
    <row r="4279" spans="1:11" s="131" customFormat="1" ht="41.25" customHeight="1" thickBot="1">
      <c r="A4279" s="68"/>
      <c r="B4279" s="77"/>
      <c r="C4279" s="76"/>
      <c r="D4279" s="69" t="e">
        <f>VLOOKUP($C4278:$C$4969,$C$27:$D$4969,2,0)</f>
        <v>#N/A</v>
      </c>
      <c r="E4279" s="79"/>
      <c r="F4279" s="70" t="e">
        <f>VLOOKUP($E4279:$E$4969,'PLANO DE APLICAÇÃO'!$A$4:$B$1013,2,0)</f>
        <v>#N/A</v>
      </c>
      <c r="G4279" s="71"/>
      <c r="H4279" s="130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73"/>
      <c r="J4279" s="74"/>
      <c r="K4279" s="78"/>
    </row>
    <row r="4280" spans="1:11" s="131" customFormat="1" ht="41.25" customHeight="1" thickBot="1">
      <c r="A4280" s="68"/>
      <c r="B4280" s="77"/>
      <c r="C4280" s="76"/>
      <c r="D4280" s="69" t="e">
        <f>VLOOKUP($C4279:$C$4969,$C$27:$D$4969,2,0)</f>
        <v>#N/A</v>
      </c>
      <c r="E4280" s="79"/>
      <c r="F4280" s="70" t="e">
        <f>VLOOKUP($E4280:$E$4969,'PLANO DE APLICAÇÃO'!$A$4:$B$1013,2,0)</f>
        <v>#N/A</v>
      </c>
      <c r="G4280" s="71"/>
      <c r="H4280" s="130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73"/>
      <c r="J4280" s="74"/>
      <c r="K4280" s="78"/>
    </row>
    <row r="4281" spans="1:11" s="131" customFormat="1" ht="41.25" customHeight="1" thickBot="1">
      <c r="A4281" s="68"/>
      <c r="B4281" s="77"/>
      <c r="C4281" s="76"/>
      <c r="D4281" s="69" t="e">
        <f>VLOOKUP($C4280:$C$4969,$C$27:$D$4969,2,0)</f>
        <v>#N/A</v>
      </c>
      <c r="E4281" s="79"/>
      <c r="F4281" s="70" t="e">
        <f>VLOOKUP($E4281:$E$4969,'PLANO DE APLICAÇÃO'!$A$4:$B$1013,2,0)</f>
        <v>#N/A</v>
      </c>
      <c r="G4281" s="71"/>
      <c r="H4281" s="130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73"/>
      <c r="J4281" s="74"/>
      <c r="K4281" s="78"/>
    </row>
    <row r="4282" spans="1:11" s="131" customFormat="1" ht="41.25" customHeight="1" thickBot="1">
      <c r="A4282" s="68"/>
      <c r="B4282" s="77"/>
      <c r="C4282" s="76"/>
      <c r="D4282" s="69" t="e">
        <f>VLOOKUP($C4281:$C$4969,$C$27:$D$4969,2,0)</f>
        <v>#N/A</v>
      </c>
      <c r="E4282" s="79"/>
      <c r="F4282" s="70" t="e">
        <f>VLOOKUP($E4282:$E$4969,'PLANO DE APLICAÇÃO'!$A$4:$B$1013,2,0)</f>
        <v>#N/A</v>
      </c>
      <c r="G4282" s="71"/>
      <c r="H4282" s="130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73"/>
      <c r="J4282" s="74"/>
      <c r="K4282" s="78"/>
    </row>
    <row r="4283" spans="1:11" s="131" customFormat="1" ht="41.25" customHeight="1" thickBot="1">
      <c r="A4283" s="68"/>
      <c r="B4283" s="77"/>
      <c r="C4283" s="76"/>
      <c r="D4283" s="69" t="e">
        <f>VLOOKUP($C4282:$C$4969,$C$27:$D$4969,2,0)</f>
        <v>#N/A</v>
      </c>
      <c r="E4283" s="79"/>
      <c r="F4283" s="70" t="e">
        <f>VLOOKUP($E4283:$E$4969,'PLANO DE APLICAÇÃO'!$A$4:$B$1013,2,0)</f>
        <v>#N/A</v>
      </c>
      <c r="G4283" s="71"/>
      <c r="H4283" s="130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73"/>
      <c r="J4283" s="74"/>
      <c r="K4283" s="78"/>
    </row>
    <row r="4284" spans="1:11" s="131" customFormat="1" ht="41.25" customHeight="1" thickBot="1">
      <c r="A4284" s="68"/>
      <c r="B4284" s="77"/>
      <c r="C4284" s="76"/>
      <c r="D4284" s="69" t="e">
        <f>VLOOKUP($C4283:$C$4969,$C$27:$D$4969,2,0)</f>
        <v>#N/A</v>
      </c>
      <c r="E4284" s="79"/>
      <c r="F4284" s="70" t="e">
        <f>VLOOKUP($E4284:$E$4969,'PLANO DE APLICAÇÃO'!$A$4:$B$1013,2,0)</f>
        <v>#N/A</v>
      </c>
      <c r="G4284" s="71"/>
      <c r="H4284" s="130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73"/>
      <c r="J4284" s="74"/>
      <c r="K4284" s="78"/>
    </row>
    <row r="4285" spans="1:11" s="131" customFormat="1" ht="41.25" customHeight="1" thickBot="1">
      <c r="A4285" s="68"/>
      <c r="B4285" s="77"/>
      <c r="C4285" s="76"/>
      <c r="D4285" s="69" t="e">
        <f>VLOOKUP($C4284:$C$4969,$C$27:$D$4969,2,0)</f>
        <v>#N/A</v>
      </c>
      <c r="E4285" s="79"/>
      <c r="F4285" s="70" t="e">
        <f>VLOOKUP($E4285:$E$4969,'PLANO DE APLICAÇÃO'!$A$4:$B$1013,2,0)</f>
        <v>#N/A</v>
      </c>
      <c r="G4285" s="71"/>
      <c r="H4285" s="130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73"/>
      <c r="J4285" s="74"/>
      <c r="K4285" s="78"/>
    </row>
    <row r="4286" spans="1:11" s="131" customFormat="1" ht="41.25" customHeight="1" thickBot="1">
      <c r="A4286" s="68"/>
      <c r="B4286" s="77"/>
      <c r="C4286" s="76"/>
      <c r="D4286" s="69" t="e">
        <f>VLOOKUP($C4285:$C$4969,$C$27:$D$4969,2,0)</f>
        <v>#N/A</v>
      </c>
      <c r="E4286" s="79"/>
      <c r="F4286" s="70" t="e">
        <f>VLOOKUP($E4286:$E$4969,'PLANO DE APLICAÇÃO'!$A$4:$B$1013,2,0)</f>
        <v>#N/A</v>
      </c>
      <c r="G4286" s="71"/>
      <c r="H4286" s="130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73"/>
      <c r="J4286" s="74"/>
      <c r="K4286" s="78"/>
    </row>
    <row r="4287" spans="1:11" s="131" customFormat="1" ht="41.25" customHeight="1" thickBot="1">
      <c r="A4287" s="68"/>
      <c r="B4287" s="77"/>
      <c r="C4287" s="76"/>
      <c r="D4287" s="69" t="e">
        <f>VLOOKUP($C4286:$C$4969,$C$27:$D$4969,2,0)</f>
        <v>#N/A</v>
      </c>
      <c r="E4287" s="79"/>
      <c r="F4287" s="70" t="e">
        <f>VLOOKUP($E4287:$E$4969,'PLANO DE APLICAÇÃO'!$A$4:$B$1013,2,0)</f>
        <v>#N/A</v>
      </c>
      <c r="G4287" s="71"/>
      <c r="H4287" s="130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73"/>
      <c r="J4287" s="74"/>
      <c r="K4287" s="78"/>
    </row>
    <row r="4288" spans="1:11" s="131" customFormat="1" ht="41.25" customHeight="1" thickBot="1">
      <c r="A4288" s="68"/>
      <c r="B4288" s="77"/>
      <c r="C4288" s="76"/>
      <c r="D4288" s="69" t="e">
        <f>VLOOKUP($C4287:$C$4969,$C$27:$D$4969,2,0)</f>
        <v>#N/A</v>
      </c>
      <c r="E4288" s="79"/>
      <c r="F4288" s="70" t="e">
        <f>VLOOKUP($E4288:$E$4969,'PLANO DE APLICAÇÃO'!$A$4:$B$1013,2,0)</f>
        <v>#N/A</v>
      </c>
      <c r="G4288" s="71"/>
      <c r="H4288" s="130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73"/>
      <c r="J4288" s="74"/>
      <c r="K4288" s="78"/>
    </row>
    <row r="4289" spans="1:11" s="131" customFormat="1" ht="41.25" customHeight="1" thickBot="1">
      <c r="A4289" s="68"/>
      <c r="B4289" s="77"/>
      <c r="C4289" s="76"/>
      <c r="D4289" s="69" t="e">
        <f>VLOOKUP($C4288:$C$4969,$C$27:$D$4969,2,0)</f>
        <v>#N/A</v>
      </c>
      <c r="E4289" s="79"/>
      <c r="F4289" s="70" t="e">
        <f>VLOOKUP($E4289:$E$4969,'PLANO DE APLICAÇÃO'!$A$4:$B$1013,2,0)</f>
        <v>#N/A</v>
      </c>
      <c r="G4289" s="71"/>
      <c r="H4289" s="130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73"/>
      <c r="J4289" s="74"/>
      <c r="K4289" s="78"/>
    </row>
    <row r="4290" spans="1:11" s="131" customFormat="1" ht="41.25" customHeight="1" thickBot="1">
      <c r="A4290" s="68"/>
      <c r="B4290" s="77"/>
      <c r="C4290" s="76"/>
      <c r="D4290" s="69" t="e">
        <f>VLOOKUP($C4289:$C$4969,$C$27:$D$4969,2,0)</f>
        <v>#N/A</v>
      </c>
      <c r="E4290" s="79"/>
      <c r="F4290" s="70" t="e">
        <f>VLOOKUP($E4290:$E$4969,'PLANO DE APLICAÇÃO'!$A$4:$B$1013,2,0)</f>
        <v>#N/A</v>
      </c>
      <c r="G4290" s="71"/>
      <c r="H4290" s="130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73"/>
      <c r="J4290" s="74"/>
      <c r="K4290" s="78"/>
    </row>
    <row r="4291" spans="1:11" s="131" customFormat="1" ht="41.25" customHeight="1" thickBot="1">
      <c r="A4291" s="68"/>
      <c r="B4291" s="77"/>
      <c r="C4291" s="76"/>
      <c r="D4291" s="69" t="e">
        <f>VLOOKUP($C4290:$C$4969,$C$27:$D$4969,2,0)</f>
        <v>#N/A</v>
      </c>
      <c r="E4291" s="79"/>
      <c r="F4291" s="70" t="e">
        <f>VLOOKUP($E4291:$E$4969,'PLANO DE APLICAÇÃO'!$A$4:$B$1013,2,0)</f>
        <v>#N/A</v>
      </c>
      <c r="G4291" s="71"/>
      <c r="H4291" s="130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73"/>
      <c r="J4291" s="74"/>
      <c r="K4291" s="78"/>
    </row>
    <row r="4292" spans="1:11" s="131" customFormat="1" ht="41.25" customHeight="1" thickBot="1">
      <c r="A4292" s="68"/>
      <c r="B4292" s="77"/>
      <c r="C4292" s="76"/>
      <c r="D4292" s="69" t="e">
        <f>VLOOKUP($C4291:$C$4969,$C$27:$D$4969,2,0)</f>
        <v>#N/A</v>
      </c>
      <c r="E4292" s="79"/>
      <c r="F4292" s="70" t="e">
        <f>VLOOKUP($E4292:$E$4969,'PLANO DE APLICAÇÃO'!$A$4:$B$1013,2,0)</f>
        <v>#N/A</v>
      </c>
      <c r="G4292" s="71"/>
      <c r="H4292" s="130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73"/>
      <c r="J4292" s="74"/>
      <c r="K4292" s="78"/>
    </row>
    <row r="4293" spans="1:11" s="131" customFormat="1" ht="41.25" customHeight="1" thickBot="1">
      <c r="A4293" s="68"/>
      <c r="B4293" s="77"/>
      <c r="C4293" s="76"/>
      <c r="D4293" s="69" t="e">
        <f>VLOOKUP($C4292:$C$4969,$C$27:$D$4969,2,0)</f>
        <v>#N/A</v>
      </c>
      <c r="E4293" s="79"/>
      <c r="F4293" s="70" t="e">
        <f>VLOOKUP($E4293:$E$4969,'PLANO DE APLICAÇÃO'!$A$4:$B$1013,2,0)</f>
        <v>#N/A</v>
      </c>
      <c r="G4293" s="71"/>
      <c r="H4293" s="130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73"/>
      <c r="J4293" s="74"/>
      <c r="K4293" s="78"/>
    </row>
    <row r="4294" spans="1:11" s="131" customFormat="1" ht="41.25" customHeight="1" thickBot="1">
      <c r="A4294" s="68"/>
      <c r="B4294" s="77"/>
      <c r="C4294" s="76"/>
      <c r="D4294" s="69" t="e">
        <f>VLOOKUP($C4293:$C$4969,$C$27:$D$4969,2,0)</f>
        <v>#N/A</v>
      </c>
      <c r="E4294" s="79"/>
      <c r="F4294" s="70" t="e">
        <f>VLOOKUP($E4294:$E$4969,'PLANO DE APLICAÇÃO'!$A$4:$B$1013,2,0)</f>
        <v>#N/A</v>
      </c>
      <c r="G4294" s="71"/>
      <c r="H4294" s="130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73"/>
      <c r="J4294" s="74"/>
      <c r="K4294" s="78"/>
    </row>
    <row r="4295" spans="1:11" s="131" customFormat="1" ht="41.25" customHeight="1" thickBot="1">
      <c r="A4295" s="68"/>
      <c r="B4295" s="77"/>
      <c r="C4295" s="76"/>
      <c r="D4295" s="69" t="e">
        <f>VLOOKUP($C4294:$C$4969,$C$27:$D$4969,2,0)</f>
        <v>#N/A</v>
      </c>
      <c r="E4295" s="79"/>
      <c r="F4295" s="70" t="e">
        <f>VLOOKUP($E4295:$E$4969,'PLANO DE APLICAÇÃO'!$A$4:$B$1013,2,0)</f>
        <v>#N/A</v>
      </c>
      <c r="G4295" s="71"/>
      <c r="H4295" s="130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73"/>
      <c r="J4295" s="74"/>
      <c r="K4295" s="78"/>
    </row>
    <row r="4296" spans="1:11" s="131" customFormat="1" ht="41.25" customHeight="1" thickBot="1">
      <c r="A4296" s="68"/>
      <c r="B4296" s="77"/>
      <c r="C4296" s="76"/>
      <c r="D4296" s="69" t="e">
        <f>VLOOKUP($C4295:$C$4969,$C$27:$D$4969,2,0)</f>
        <v>#N/A</v>
      </c>
      <c r="E4296" s="79"/>
      <c r="F4296" s="70" t="e">
        <f>VLOOKUP($E4296:$E$4969,'PLANO DE APLICAÇÃO'!$A$4:$B$1013,2,0)</f>
        <v>#N/A</v>
      </c>
      <c r="G4296" s="71"/>
      <c r="H4296" s="130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73"/>
      <c r="J4296" s="74"/>
      <c r="K4296" s="78"/>
    </row>
    <row r="4297" spans="1:11" s="131" customFormat="1" ht="41.25" customHeight="1" thickBot="1">
      <c r="A4297" s="68"/>
      <c r="B4297" s="77"/>
      <c r="C4297" s="76"/>
      <c r="D4297" s="69" t="e">
        <f>VLOOKUP($C4296:$C$4969,$C$27:$D$4969,2,0)</f>
        <v>#N/A</v>
      </c>
      <c r="E4297" s="79"/>
      <c r="F4297" s="70" t="e">
        <f>VLOOKUP($E4297:$E$4969,'PLANO DE APLICAÇÃO'!$A$4:$B$1013,2,0)</f>
        <v>#N/A</v>
      </c>
      <c r="G4297" s="71"/>
      <c r="H4297" s="130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73"/>
      <c r="J4297" s="74"/>
      <c r="K4297" s="78"/>
    </row>
    <row r="4298" spans="1:11" s="131" customFormat="1" ht="41.25" customHeight="1" thickBot="1">
      <c r="A4298" s="68"/>
      <c r="B4298" s="77"/>
      <c r="C4298" s="76"/>
      <c r="D4298" s="69" t="e">
        <f>VLOOKUP($C4297:$C$4969,$C$27:$D$4969,2,0)</f>
        <v>#N/A</v>
      </c>
      <c r="E4298" s="79"/>
      <c r="F4298" s="70" t="e">
        <f>VLOOKUP($E4298:$E$4969,'PLANO DE APLICAÇÃO'!$A$4:$B$1013,2,0)</f>
        <v>#N/A</v>
      </c>
      <c r="G4298" s="71"/>
      <c r="H4298" s="130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73"/>
      <c r="J4298" s="74"/>
      <c r="K4298" s="78"/>
    </row>
    <row r="4299" spans="1:11" s="131" customFormat="1" ht="41.25" customHeight="1" thickBot="1">
      <c r="A4299" s="68"/>
      <c r="B4299" s="77"/>
      <c r="C4299" s="76"/>
      <c r="D4299" s="69" t="e">
        <f>VLOOKUP($C4298:$C$4969,$C$27:$D$4969,2,0)</f>
        <v>#N/A</v>
      </c>
      <c r="E4299" s="79"/>
      <c r="F4299" s="70" t="e">
        <f>VLOOKUP($E4299:$E$4969,'PLANO DE APLICAÇÃO'!$A$4:$B$1013,2,0)</f>
        <v>#N/A</v>
      </c>
      <c r="G4299" s="71"/>
      <c r="H4299" s="130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73"/>
      <c r="J4299" s="74"/>
      <c r="K4299" s="78"/>
    </row>
    <row r="4300" spans="1:11" s="131" customFormat="1" ht="41.25" customHeight="1" thickBot="1">
      <c r="A4300" s="68"/>
      <c r="B4300" s="77"/>
      <c r="C4300" s="76"/>
      <c r="D4300" s="69" t="e">
        <f>VLOOKUP($C4299:$C$4969,$C$27:$D$4969,2,0)</f>
        <v>#N/A</v>
      </c>
      <c r="E4300" s="79"/>
      <c r="F4300" s="70" t="e">
        <f>VLOOKUP($E4300:$E$4969,'PLANO DE APLICAÇÃO'!$A$4:$B$1013,2,0)</f>
        <v>#N/A</v>
      </c>
      <c r="G4300" s="71"/>
      <c r="H4300" s="130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73"/>
      <c r="J4300" s="74"/>
      <c r="K4300" s="78"/>
    </row>
    <row r="4301" spans="1:11" s="131" customFormat="1" ht="41.25" customHeight="1" thickBot="1">
      <c r="A4301" s="68"/>
      <c r="B4301" s="77"/>
      <c r="C4301" s="76"/>
      <c r="D4301" s="69" t="e">
        <f>VLOOKUP($C4300:$C$4969,$C$27:$D$4969,2,0)</f>
        <v>#N/A</v>
      </c>
      <c r="E4301" s="79"/>
      <c r="F4301" s="70" t="e">
        <f>VLOOKUP($E4301:$E$4969,'PLANO DE APLICAÇÃO'!$A$4:$B$1013,2,0)</f>
        <v>#N/A</v>
      </c>
      <c r="G4301" s="71"/>
      <c r="H4301" s="130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73"/>
      <c r="J4301" s="74"/>
      <c r="K4301" s="78"/>
    </row>
    <row r="4302" spans="1:11" s="131" customFormat="1" ht="41.25" customHeight="1" thickBot="1">
      <c r="A4302" s="68"/>
      <c r="B4302" s="77"/>
      <c r="C4302" s="76"/>
      <c r="D4302" s="69" t="e">
        <f>VLOOKUP($C4301:$C$4969,$C$27:$D$4969,2,0)</f>
        <v>#N/A</v>
      </c>
      <c r="E4302" s="79"/>
      <c r="F4302" s="70" t="e">
        <f>VLOOKUP($E4302:$E$4969,'PLANO DE APLICAÇÃO'!$A$4:$B$1013,2,0)</f>
        <v>#N/A</v>
      </c>
      <c r="G4302" s="71"/>
      <c r="H4302" s="130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73"/>
      <c r="J4302" s="74"/>
      <c r="K4302" s="78"/>
    </row>
    <row r="4303" spans="1:11" s="131" customFormat="1" ht="41.25" customHeight="1" thickBot="1">
      <c r="A4303" s="68"/>
      <c r="B4303" s="77"/>
      <c r="C4303" s="76"/>
      <c r="D4303" s="69" t="e">
        <f>VLOOKUP($C4302:$C$4969,$C$27:$D$4969,2,0)</f>
        <v>#N/A</v>
      </c>
      <c r="E4303" s="79"/>
      <c r="F4303" s="70" t="e">
        <f>VLOOKUP($E4303:$E$4969,'PLANO DE APLICAÇÃO'!$A$4:$B$1013,2,0)</f>
        <v>#N/A</v>
      </c>
      <c r="G4303" s="71"/>
      <c r="H4303" s="130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73"/>
      <c r="J4303" s="74"/>
      <c r="K4303" s="78"/>
    </row>
    <row r="4304" spans="1:11" s="131" customFormat="1" ht="41.25" customHeight="1" thickBot="1">
      <c r="A4304" s="68"/>
      <c r="B4304" s="77"/>
      <c r="C4304" s="76"/>
      <c r="D4304" s="69" t="e">
        <f>VLOOKUP($C4303:$C$4969,$C$27:$D$4969,2,0)</f>
        <v>#N/A</v>
      </c>
      <c r="E4304" s="79"/>
      <c r="F4304" s="70" t="e">
        <f>VLOOKUP($E4304:$E$4969,'PLANO DE APLICAÇÃO'!$A$4:$B$1013,2,0)</f>
        <v>#N/A</v>
      </c>
      <c r="G4304" s="71"/>
      <c r="H4304" s="130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73"/>
      <c r="J4304" s="74"/>
      <c r="K4304" s="78"/>
    </row>
    <row r="4305" spans="1:11" s="131" customFormat="1" ht="41.25" customHeight="1" thickBot="1">
      <c r="A4305" s="68"/>
      <c r="B4305" s="77"/>
      <c r="C4305" s="76"/>
      <c r="D4305" s="69" t="e">
        <f>VLOOKUP($C4304:$C$4969,$C$27:$D$4969,2,0)</f>
        <v>#N/A</v>
      </c>
      <c r="E4305" s="79"/>
      <c r="F4305" s="70" t="e">
        <f>VLOOKUP($E4305:$E$4969,'PLANO DE APLICAÇÃO'!$A$4:$B$1013,2,0)</f>
        <v>#N/A</v>
      </c>
      <c r="G4305" s="71"/>
      <c r="H4305" s="130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73"/>
      <c r="J4305" s="74"/>
      <c r="K4305" s="78"/>
    </row>
    <row r="4306" spans="1:11" s="131" customFormat="1" ht="41.25" customHeight="1" thickBot="1">
      <c r="A4306" s="68"/>
      <c r="B4306" s="77"/>
      <c r="C4306" s="76"/>
      <c r="D4306" s="69" t="e">
        <f>VLOOKUP($C4305:$C$4969,$C$27:$D$4969,2,0)</f>
        <v>#N/A</v>
      </c>
      <c r="E4306" s="79"/>
      <c r="F4306" s="70" t="e">
        <f>VLOOKUP($E4306:$E$4969,'PLANO DE APLICAÇÃO'!$A$4:$B$1013,2,0)</f>
        <v>#N/A</v>
      </c>
      <c r="G4306" s="71"/>
      <c r="H4306" s="130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73"/>
      <c r="J4306" s="74"/>
      <c r="K4306" s="78"/>
    </row>
    <row r="4307" spans="1:11" s="131" customFormat="1" ht="41.25" customHeight="1" thickBot="1">
      <c r="A4307" s="68"/>
      <c r="B4307" s="77"/>
      <c r="C4307" s="76"/>
      <c r="D4307" s="69" t="e">
        <f>VLOOKUP($C4306:$C$4969,$C$27:$D$4969,2,0)</f>
        <v>#N/A</v>
      </c>
      <c r="E4307" s="79"/>
      <c r="F4307" s="70" t="e">
        <f>VLOOKUP($E4307:$E$4969,'PLANO DE APLICAÇÃO'!$A$4:$B$1013,2,0)</f>
        <v>#N/A</v>
      </c>
      <c r="G4307" s="71"/>
      <c r="H4307" s="130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73"/>
      <c r="J4307" s="74"/>
      <c r="K4307" s="78"/>
    </row>
    <row r="4308" spans="1:11" s="131" customFormat="1" ht="41.25" customHeight="1" thickBot="1">
      <c r="A4308" s="68"/>
      <c r="B4308" s="77"/>
      <c r="C4308" s="76"/>
      <c r="D4308" s="69" t="e">
        <f>VLOOKUP($C4307:$C$4969,$C$27:$D$4969,2,0)</f>
        <v>#N/A</v>
      </c>
      <c r="E4308" s="79"/>
      <c r="F4308" s="70" t="e">
        <f>VLOOKUP($E4308:$E$4969,'PLANO DE APLICAÇÃO'!$A$4:$B$1013,2,0)</f>
        <v>#N/A</v>
      </c>
      <c r="G4308" s="71"/>
      <c r="H4308" s="130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73"/>
      <c r="J4308" s="74"/>
      <c r="K4308" s="78"/>
    </row>
    <row r="4309" spans="1:11" s="131" customFormat="1" ht="41.25" customHeight="1" thickBot="1">
      <c r="A4309" s="68"/>
      <c r="B4309" s="77"/>
      <c r="C4309" s="76"/>
      <c r="D4309" s="69" t="e">
        <f>VLOOKUP($C4308:$C$4969,$C$27:$D$4969,2,0)</f>
        <v>#N/A</v>
      </c>
      <c r="E4309" s="79"/>
      <c r="F4309" s="70" t="e">
        <f>VLOOKUP($E4309:$E$4969,'PLANO DE APLICAÇÃO'!$A$4:$B$1013,2,0)</f>
        <v>#N/A</v>
      </c>
      <c r="G4309" s="71"/>
      <c r="H4309" s="130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73"/>
      <c r="J4309" s="74"/>
      <c r="K4309" s="78"/>
    </row>
    <row r="4310" spans="1:11" s="131" customFormat="1" ht="41.25" customHeight="1" thickBot="1">
      <c r="A4310" s="68"/>
      <c r="B4310" s="77"/>
      <c r="C4310" s="76"/>
      <c r="D4310" s="69" t="e">
        <f>VLOOKUP($C4309:$C$4969,$C$27:$D$4969,2,0)</f>
        <v>#N/A</v>
      </c>
      <c r="E4310" s="79"/>
      <c r="F4310" s="70" t="e">
        <f>VLOOKUP($E4310:$E$4969,'PLANO DE APLICAÇÃO'!$A$4:$B$1013,2,0)</f>
        <v>#N/A</v>
      </c>
      <c r="G4310" s="71"/>
      <c r="H4310" s="130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73"/>
      <c r="J4310" s="74"/>
      <c r="K4310" s="78"/>
    </row>
    <row r="4311" spans="1:11" s="131" customFormat="1" ht="41.25" customHeight="1" thickBot="1">
      <c r="A4311" s="68"/>
      <c r="B4311" s="77"/>
      <c r="C4311" s="76"/>
      <c r="D4311" s="69" t="e">
        <f>VLOOKUP($C4310:$C$4969,$C$27:$D$4969,2,0)</f>
        <v>#N/A</v>
      </c>
      <c r="E4311" s="79"/>
      <c r="F4311" s="70" t="e">
        <f>VLOOKUP($E4311:$E$4969,'PLANO DE APLICAÇÃO'!$A$4:$B$1013,2,0)</f>
        <v>#N/A</v>
      </c>
      <c r="G4311" s="71"/>
      <c r="H4311" s="130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73"/>
      <c r="J4311" s="74"/>
      <c r="K4311" s="78"/>
    </row>
    <row r="4312" spans="1:11" s="131" customFormat="1" ht="41.25" customHeight="1" thickBot="1">
      <c r="A4312" s="68"/>
      <c r="B4312" s="77"/>
      <c r="C4312" s="76"/>
      <c r="D4312" s="69" t="e">
        <f>VLOOKUP($C4311:$C$4969,$C$27:$D$4969,2,0)</f>
        <v>#N/A</v>
      </c>
      <c r="E4312" s="79"/>
      <c r="F4312" s="70" t="e">
        <f>VLOOKUP($E4312:$E$4969,'PLANO DE APLICAÇÃO'!$A$4:$B$1013,2,0)</f>
        <v>#N/A</v>
      </c>
      <c r="G4312" s="71"/>
      <c r="H4312" s="130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73"/>
      <c r="J4312" s="74"/>
      <c r="K4312" s="78"/>
    </row>
    <row r="4313" spans="1:11" s="131" customFormat="1" ht="41.25" customHeight="1" thickBot="1">
      <c r="A4313" s="68"/>
      <c r="B4313" s="77"/>
      <c r="C4313" s="76"/>
      <c r="D4313" s="69" t="e">
        <f>VLOOKUP($C4312:$C$4969,$C$27:$D$4969,2,0)</f>
        <v>#N/A</v>
      </c>
      <c r="E4313" s="79"/>
      <c r="F4313" s="70" t="e">
        <f>VLOOKUP($E4313:$E$4969,'PLANO DE APLICAÇÃO'!$A$4:$B$1013,2,0)</f>
        <v>#N/A</v>
      </c>
      <c r="G4313" s="71"/>
      <c r="H4313" s="130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73"/>
      <c r="J4313" s="74"/>
      <c r="K4313" s="78"/>
    </row>
    <row r="4314" spans="1:11" s="131" customFormat="1" ht="41.25" customHeight="1" thickBot="1">
      <c r="A4314" s="68"/>
      <c r="B4314" s="77"/>
      <c r="C4314" s="76"/>
      <c r="D4314" s="69" t="e">
        <f>VLOOKUP($C4313:$C$4969,$C$27:$D$4969,2,0)</f>
        <v>#N/A</v>
      </c>
      <c r="E4314" s="79"/>
      <c r="F4314" s="70" t="e">
        <f>VLOOKUP($E4314:$E$4969,'PLANO DE APLICAÇÃO'!$A$4:$B$1013,2,0)</f>
        <v>#N/A</v>
      </c>
      <c r="G4314" s="71"/>
      <c r="H4314" s="130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73"/>
      <c r="J4314" s="74"/>
      <c r="K4314" s="78"/>
    </row>
    <row r="4315" spans="1:11" s="131" customFormat="1" ht="41.25" customHeight="1" thickBot="1">
      <c r="A4315" s="68"/>
      <c r="B4315" s="77"/>
      <c r="C4315" s="76"/>
      <c r="D4315" s="69" t="e">
        <f>VLOOKUP($C4314:$C$4969,$C$27:$D$4969,2,0)</f>
        <v>#N/A</v>
      </c>
      <c r="E4315" s="79"/>
      <c r="F4315" s="70" t="e">
        <f>VLOOKUP($E4315:$E$4969,'PLANO DE APLICAÇÃO'!$A$4:$B$1013,2,0)</f>
        <v>#N/A</v>
      </c>
      <c r="G4315" s="71"/>
      <c r="H4315" s="130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73"/>
      <c r="J4315" s="74"/>
      <c r="K4315" s="78"/>
    </row>
    <row r="4316" spans="1:11" s="131" customFormat="1" ht="41.25" customHeight="1" thickBot="1">
      <c r="A4316" s="68"/>
      <c r="B4316" s="77"/>
      <c r="C4316" s="76"/>
      <c r="D4316" s="69" t="e">
        <f>VLOOKUP($C4315:$C$4969,$C$27:$D$4969,2,0)</f>
        <v>#N/A</v>
      </c>
      <c r="E4316" s="79"/>
      <c r="F4316" s="70" t="e">
        <f>VLOOKUP($E4316:$E$4969,'PLANO DE APLICAÇÃO'!$A$4:$B$1013,2,0)</f>
        <v>#N/A</v>
      </c>
      <c r="G4316" s="71"/>
      <c r="H4316" s="130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73"/>
      <c r="J4316" s="74"/>
      <c r="K4316" s="78"/>
    </row>
    <row r="4317" spans="1:11" s="131" customFormat="1" ht="41.25" customHeight="1" thickBot="1">
      <c r="A4317" s="68"/>
      <c r="B4317" s="77"/>
      <c r="C4317" s="76"/>
      <c r="D4317" s="69" t="e">
        <f>VLOOKUP($C4316:$C$4969,$C$27:$D$4969,2,0)</f>
        <v>#N/A</v>
      </c>
      <c r="E4317" s="79"/>
      <c r="F4317" s="70" t="e">
        <f>VLOOKUP($E4317:$E$4969,'PLANO DE APLICAÇÃO'!$A$4:$B$1013,2,0)</f>
        <v>#N/A</v>
      </c>
      <c r="G4317" s="71"/>
      <c r="H4317" s="130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73"/>
      <c r="J4317" s="74"/>
      <c r="K4317" s="78"/>
    </row>
    <row r="4318" spans="1:11" s="131" customFormat="1" ht="41.25" customHeight="1" thickBot="1">
      <c r="A4318" s="68"/>
      <c r="B4318" s="77"/>
      <c r="C4318" s="76"/>
      <c r="D4318" s="69" t="e">
        <f>VLOOKUP($C4317:$C$4969,$C$27:$D$4969,2,0)</f>
        <v>#N/A</v>
      </c>
      <c r="E4318" s="79"/>
      <c r="F4318" s="70" t="e">
        <f>VLOOKUP($E4318:$E$4969,'PLANO DE APLICAÇÃO'!$A$4:$B$1013,2,0)</f>
        <v>#N/A</v>
      </c>
      <c r="G4318" s="71"/>
      <c r="H4318" s="130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73"/>
      <c r="J4318" s="74"/>
      <c r="K4318" s="78"/>
    </row>
    <row r="4319" spans="1:11" s="131" customFormat="1" ht="41.25" customHeight="1" thickBot="1">
      <c r="A4319" s="68"/>
      <c r="B4319" s="77"/>
      <c r="C4319" s="76"/>
      <c r="D4319" s="69" t="e">
        <f>VLOOKUP($C4318:$C$4969,$C$27:$D$4969,2,0)</f>
        <v>#N/A</v>
      </c>
      <c r="E4319" s="79"/>
      <c r="F4319" s="70" t="e">
        <f>VLOOKUP($E4319:$E$4969,'PLANO DE APLICAÇÃO'!$A$4:$B$1013,2,0)</f>
        <v>#N/A</v>
      </c>
      <c r="G4319" s="71"/>
      <c r="H4319" s="130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73"/>
      <c r="J4319" s="74"/>
      <c r="K4319" s="78"/>
    </row>
    <row r="4320" spans="1:11" s="131" customFormat="1" ht="41.25" customHeight="1" thickBot="1">
      <c r="A4320" s="68"/>
      <c r="B4320" s="77"/>
      <c r="C4320" s="76"/>
      <c r="D4320" s="69" t="e">
        <f>VLOOKUP($C4319:$C$4969,$C$27:$D$4969,2,0)</f>
        <v>#N/A</v>
      </c>
      <c r="E4320" s="79"/>
      <c r="F4320" s="70" t="e">
        <f>VLOOKUP($E4320:$E$4969,'PLANO DE APLICAÇÃO'!$A$4:$B$1013,2,0)</f>
        <v>#N/A</v>
      </c>
      <c r="G4320" s="71"/>
      <c r="H4320" s="130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73"/>
      <c r="J4320" s="74"/>
      <c r="K4320" s="78"/>
    </row>
    <row r="4321" spans="1:11" s="131" customFormat="1" ht="41.25" customHeight="1" thickBot="1">
      <c r="A4321" s="68"/>
      <c r="B4321" s="77"/>
      <c r="C4321" s="76"/>
      <c r="D4321" s="69" t="e">
        <f>VLOOKUP($C4320:$C$4969,$C$27:$D$4969,2,0)</f>
        <v>#N/A</v>
      </c>
      <c r="E4321" s="79"/>
      <c r="F4321" s="70" t="e">
        <f>VLOOKUP($E4321:$E$4969,'PLANO DE APLICAÇÃO'!$A$4:$B$1013,2,0)</f>
        <v>#N/A</v>
      </c>
      <c r="G4321" s="71"/>
      <c r="H4321" s="130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73"/>
      <c r="J4321" s="74"/>
      <c r="K4321" s="78"/>
    </row>
    <row r="4322" spans="1:11" s="131" customFormat="1" ht="41.25" customHeight="1" thickBot="1">
      <c r="A4322" s="68"/>
      <c r="B4322" s="77"/>
      <c r="C4322" s="76"/>
      <c r="D4322" s="69" t="e">
        <f>VLOOKUP($C4321:$C$4969,$C$27:$D$4969,2,0)</f>
        <v>#N/A</v>
      </c>
      <c r="E4322" s="79"/>
      <c r="F4322" s="70" t="e">
        <f>VLOOKUP($E4322:$E$4969,'PLANO DE APLICAÇÃO'!$A$4:$B$1013,2,0)</f>
        <v>#N/A</v>
      </c>
      <c r="G4322" s="71"/>
      <c r="H4322" s="130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73"/>
      <c r="J4322" s="74"/>
      <c r="K4322" s="78"/>
    </row>
    <row r="4323" spans="1:11" s="131" customFormat="1" ht="41.25" customHeight="1" thickBot="1">
      <c r="A4323" s="68"/>
      <c r="B4323" s="77"/>
      <c r="C4323" s="76"/>
      <c r="D4323" s="69" t="e">
        <f>VLOOKUP($C4322:$C$4969,$C$27:$D$4969,2,0)</f>
        <v>#N/A</v>
      </c>
      <c r="E4323" s="79"/>
      <c r="F4323" s="70" t="e">
        <f>VLOOKUP($E4323:$E$4969,'PLANO DE APLICAÇÃO'!$A$4:$B$1013,2,0)</f>
        <v>#N/A</v>
      </c>
      <c r="G4323" s="71"/>
      <c r="H4323" s="130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73"/>
      <c r="J4323" s="74"/>
      <c r="K4323" s="78"/>
    </row>
    <row r="4324" spans="1:11" s="131" customFormat="1" ht="41.25" customHeight="1" thickBot="1">
      <c r="A4324" s="68"/>
      <c r="B4324" s="77"/>
      <c r="C4324" s="76"/>
      <c r="D4324" s="69" t="e">
        <f>VLOOKUP($C4323:$C$4969,$C$27:$D$4969,2,0)</f>
        <v>#N/A</v>
      </c>
      <c r="E4324" s="79"/>
      <c r="F4324" s="70" t="e">
        <f>VLOOKUP($E4324:$E$4969,'PLANO DE APLICAÇÃO'!$A$4:$B$1013,2,0)</f>
        <v>#N/A</v>
      </c>
      <c r="G4324" s="71"/>
      <c r="H4324" s="130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73"/>
      <c r="J4324" s="74"/>
      <c r="K4324" s="78"/>
    </row>
    <row r="4325" spans="1:11" s="131" customFormat="1" ht="41.25" customHeight="1" thickBot="1">
      <c r="A4325" s="68"/>
      <c r="B4325" s="77"/>
      <c r="C4325" s="76"/>
      <c r="D4325" s="69" t="e">
        <f>VLOOKUP($C4324:$C$4969,$C$27:$D$4969,2,0)</f>
        <v>#N/A</v>
      </c>
      <c r="E4325" s="79"/>
      <c r="F4325" s="70" t="e">
        <f>VLOOKUP($E4325:$E$4969,'PLANO DE APLICAÇÃO'!$A$4:$B$1013,2,0)</f>
        <v>#N/A</v>
      </c>
      <c r="G4325" s="71"/>
      <c r="H4325" s="130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73"/>
      <c r="J4325" s="74"/>
      <c r="K4325" s="78"/>
    </row>
    <row r="4326" spans="1:11" s="131" customFormat="1" ht="41.25" customHeight="1" thickBot="1">
      <c r="A4326" s="68"/>
      <c r="B4326" s="77"/>
      <c r="C4326" s="76"/>
      <c r="D4326" s="69" t="e">
        <f>VLOOKUP($C4325:$C$4969,$C$27:$D$4969,2,0)</f>
        <v>#N/A</v>
      </c>
      <c r="E4326" s="79"/>
      <c r="F4326" s="70" t="e">
        <f>VLOOKUP($E4326:$E$4969,'PLANO DE APLICAÇÃO'!$A$4:$B$1013,2,0)</f>
        <v>#N/A</v>
      </c>
      <c r="G4326" s="71"/>
      <c r="H4326" s="130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73"/>
      <c r="J4326" s="74"/>
      <c r="K4326" s="78"/>
    </row>
    <row r="4327" spans="1:11" s="131" customFormat="1" ht="41.25" customHeight="1" thickBot="1">
      <c r="A4327" s="68"/>
      <c r="B4327" s="77"/>
      <c r="C4327" s="76"/>
      <c r="D4327" s="69" t="e">
        <f>VLOOKUP($C4326:$C$4969,$C$27:$D$4969,2,0)</f>
        <v>#N/A</v>
      </c>
      <c r="E4327" s="79"/>
      <c r="F4327" s="70" t="e">
        <f>VLOOKUP($E4327:$E$4969,'PLANO DE APLICAÇÃO'!$A$4:$B$1013,2,0)</f>
        <v>#N/A</v>
      </c>
      <c r="G4327" s="71"/>
      <c r="H4327" s="130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73"/>
      <c r="J4327" s="74"/>
      <c r="K4327" s="78"/>
    </row>
    <row r="4328" spans="1:11" s="131" customFormat="1" ht="41.25" customHeight="1" thickBot="1">
      <c r="A4328" s="68"/>
      <c r="B4328" s="77"/>
      <c r="C4328" s="76"/>
      <c r="D4328" s="69" t="e">
        <f>VLOOKUP($C4327:$C$4969,$C$27:$D$4969,2,0)</f>
        <v>#N/A</v>
      </c>
      <c r="E4328" s="79"/>
      <c r="F4328" s="70" t="e">
        <f>VLOOKUP($E4328:$E$4969,'PLANO DE APLICAÇÃO'!$A$4:$B$1013,2,0)</f>
        <v>#N/A</v>
      </c>
      <c r="G4328" s="71"/>
      <c r="H4328" s="130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73"/>
      <c r="J4328" s="74"/>
      <c r="K4328" s="78"/>
    </row>
    <row r="4329" spans="1:11" s="131" customFormat="1" ht="41.25" customHeight="1" thickBot="1">
      <c r="A4329" s="68"/>
      <c r="B4329" s="77"/>
      <c r="C4329" s="76"/>
      <c r="D4329" s="69" t="e">
        <f>VLOOKUP($C4328:$C$4969,$C$27:$D$4969,2,0)</f>
        <v>#N/A</v>
      </c>
      <c r="E4329" s="79"/>
      <c r="F4329" s="70" t="e">
        <f>VLOOKUP($E4329:$E$4969,'PLANO DE APLICAÇÃO'!$A$4:$B$1013,2,0)</f>
        <v>#N/A</v>
      </c>
      <c r="G4329" s="71"/>
      <c r="H4329" s="130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73"/>
      <c r="J4329" s="74"/>
      <c r="K4329" s="78"/>
    </row>
    <row r="4330" spans="1:11" s="131" customFormat="1" ht="41.25" customHeight="1" thickBot="1">
      <c r="A4330" s="68"/>
      <c r="B4330" s="77"/>
      <c r="C4330" s="76"/>
      <c r="D4330" s="69" t="e">
        <f>VLOOKUP($C4329:$C$4969,$C$27:$D$4969,2,0)</f>
        <v>#N/A</v>
      </c>
      <c r="E4330" s="79"/>
      <c r="F4330" s="70" t="e">
        <f>VLOOKUP($E4330:$E$4969,'PLANO DE APLICAÇÃO'!$A$4:$B$1013,2,0)</f>
        <v>#N/A</v>
      </c>
      <c r="G4330" s="71"/>
      <c r="H4330" s="130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73"/>
      <c r="J4330" s="74"/>
      <c r="K4330" s="78"/>
    </row>
    <row r="4331" spans="1:11" s="131" customFormat="1" ht="41.25" customHeight="1" thickBot="1">
      <c r="A4331" s="68"/>
      <c r="B4331" s="77"/>
      <c r="C4331" s="76"/>
      <c r="D4331" s="69" t="e">
        <f>VLOOKUP($C4330:$C$4969,$C$27:$D$4969,2,0)</f>
        <v>#N/A</v>
      </c>
      <c r="E4331" s="79"/>
      <c r="F4331" s="70" t="e">
        <f>VLOOKUP($E4331:$E$4969,'PLANO DE APLICAÇÃO'!$A$4:$B$1013,2,0)</f>
        <v>#N/A</v>
      </c>
      <c r="G4331" s="71"/>
      <c r="H4331" s="130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73"/>
      <c r="J4331" s="74"/>
      <c r="K4331" s="78"/>
    </row>
    <row r="4332" spans="1:11" s="131" customFormat="1" ht="41.25" customHeight="1" thickBot="1">
      <c r="A4332" s="68"/>
      <c r="B4332" s="77"/>
      <c r="C4332" s="76"/>
      <c r="D4332" s="69" t="e">
        <f>VLOOKUP($C4331:$C$4969,$C$27:$D$4969,2,0)</f>
        <v>#N/A</v>
      </c>
      <c r="E4332" s="79"/>
      <c r="F4332" s="70" t="e">
        <f>VLOOKUP($E4332:$E$4969,'PLANO DE APLICAÇÃO'!$A$4:$B$1013,2,0)</f>
        <v>#N/A</v>
      </c>
      <c r="G4332" s="71"/>
      <c r="H4332" s="130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73"/>
      <c r="J4332" s="74"/>
      <c r="K4332" s="78"/>
    </row>
    <row r="4333" spans="1:11" s="131" customFormat="1" ht="41.25" customHeight="1" thickBot="1">
      <c r="A4333" s="68"/>
      <c r="B4333" s="77"/>
      <c r="C4333" s="76"/>
      <c r="D4333" s="69" t="e">
        <f>VLOOKUP($C4332:$C$4969,$C$27:$D$4969,2,0)</f>
        <v>#N/A</v>
      </c>
      <c r="E4333" s="79"/>
      <c r="F4333" s="70" t="e">
        <f>VLOOKUP($E4333:$E$4969,'PLANO DE APLICAÇÃO'!$A$4:$B$1013,2,0)</f>
        <v>#N/A</v>
      </c>
      <c r="G4333" s="71"/>
      <c r="H4333" s="130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73"/>
      <c r="J4333" s="74"/>
      <c r="K4333" s="78"/>
    </row>
    <row r="4334" spans="1:11" s="131" customFormat="1" ht="41.25" customHeight="1" thickBot="1">
      <c r="A4334" s="68"/>
      <c r="B4334" s="77"/>
      <c r="C4334" s="76"/>
      <c r="D4334" s="69" t="e">
        <f>VLOOKUP($C4333:$C$4969,$C$27:$D$4969,2,0)</f>
        <v>#N/A</v>
      </c>
      <c r="E4334" s="79"/>
      <c r="F4334" s="70" t="e">
        <f>VLOOKUP($E4334:$E$4969,'PLANO DE APLICAÇÃO'!$A$4:$B$1013,2,0)</f>
        <v>#N/A</v>
      </c>
      <c r="G4334" s="71"/>
      <c r="H4334" s="130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73"/>
      <c r="J4334" s="74"/>
      <c r="K4334" s="78"/>
    </row>
    <row r="4335" spans="1:11" s="131" customFormat="1" ht="41.25" customHeight="1" thickBot="1">
      <c r="A4335" s="68"/>
      <c r="B4335" s="77"/>
      <c r="C4335" s="76"/>
      <c r="D4335" s="69" t="e">
        <f>VLOOKUP($C4334:$C$4969,$C$27:$D$4969,2,0)</f>
        <v>#N/A</v>
      </c>
      <c r="E4335" s="79"/>
      <c r="F4335" s="70" t="e">
        <f>VLOOKUP($E4335:$E$4969,'PLANO DE APLICAÇÃO'!$A$4:$B$1013,2,0)</f>
        <v>#N/A</v>
      </c>
      <c r="G4335" s="71"/>
      <c r="H4335" s="130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73"/>
      <c r="J4335" s="74"/>
      <c r="K4335" s="78"/>
    </row>
    <row r="4336" spans="1:11" s="131" customFormat="1" ht="41.25" customHeight="1" thickBot="1">
      <c r="A4336" s="68"/>
      <c r="B4336" s="77"/>
      <c r="C4336" s="76"/>
      <c r="D4336" s="69" t="e">
        <f>VLOOKUP($C4335:$C$4969,$C$27:$D$4969,2,0)</f>
        <v>#N/A</v>
      </c>
      <c r="E4336" s="79"/>
      <c r="F4336" s="70" t="e">
        <f>VLOOKUP($E4336:$E$4969,'PLANO DE APLICAÇÃO'!$A$4:$B$1013,2,0)</f>
        <v>#N/A</v>
      </c>
      <c r="G4336" s="71"/>
      <c r="H4336" s="130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73"/>
      <c r="J4336" s="74"/>
      <c r="K4336" s="78"/>
    </row>
    <row r="4337" spans="1:11" s="131" customFormat="1" ht="41.25" customHeight="1" thickBot="1">
      <c r="A4337" s="68"/>
      <c r="B4337" s="77"/>
      <c r="C4337" s="76"/>
      <c r="D4337" s="69" t="e">
        <f>VLOOKUP($C4336:$C$4969,$C$27:$D$4969,2,0)</f>
        <v>#N/A</v>
      </c>
      <c r="E4337" s="79"/>
      <c r="F4337" s="70" t="e">
        <f>VLOOKUP($E4337:$E$4969,'PLANO DE APLICAÇÃO'!$A$4:$B$1013,2,0)</f>
        <v>#N/A</v>
      </c>
      <c r="G4337" s="71"/>
      <c r="H4337" s="130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73"/>
      <c r="J4337" s="74"/>
      <c r="K4337" s="78"/>
    </row>
    <row r="4338" spans="1:11" s="131" customFormat="1" ht="41.25" customHeight="1" thickBot="1">
      <c r="A4338" s="68"/>
      <c r="B4338" s="77"/>
      <c r="C4338" s="76"/>
      <c r="D4338" s="69" t="e">
        <f>VLOOKUP($C4337:$C$4969,$C$27:$D$4969,2,0)</f>
        <v>#N/A</v>
      </c>
      <c r="E4338" s="79"/>
      <c r="F4338" s="70" t="e">
        <f>VLOOKUP($E4338:$E$4969,'PLANO DE APLICAÇÃO'!$A$4:$B$1013,2,0)</f>
        <v>#N/A</v>
      </c>
      <c r="G4338" s="71"/>
      <c r="H4338" s="130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73"/>
      <c r="J4338" s="74"/>
      <c r="K4338" s="78"/>
    </row>
    <row r="4339" spans="1:11" s="131" customFormat="1" ht="41.25" customHeight="1" thickBot="1">
      <c r="A4339" s="68"/>
      <c r="B4339" s="77"/>
      <c r="C4339" s="76"/>
      <c r="D4339" s="69" t="e">
        <f>VLOOKUP($C4338:$C$4969,$C$27:$D$4969,2,0)</f>
        <v>#N/A</v>
      </c>
      <c r="E4339" s="79"/>
      <c r="F4339" s="70" t="e">
        <f>VLOOKUP($E4339:$E$4969,'PLANO DE APLICAÇÃO'!$A$4:$B$1013,2,0)</f>
        <v>#N/A</v>
      </c>
      <c r="G4339" s="71"/>
      <c r="H4339" s="130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73"/>
      <c r="J4339" s="74"/>
      <c r="K4339" s="78"/>
    </row>
    <row r="4340" spans="1:11" s="131" customFormat="1" ht="41.25" customHeight="1" thickBot="1">
      <c r="A4340" s="68"/>
      <c r="B4340" s="77"/>
      <c r="C4340" s="76"/>
      <c r="D4340" s="69" t="e">
        <f>VLOOKUP($C4339:$C$4969,$C$27:$D$4969,2,0)</f>
        <v>#N/A</v>
      </c>
      <c r="E4340" s="79"/>
      <c r="F4340" s="70" t="e">
        <f>VLOOKUP($E4340:$E$4969,'PLANO DE APLICAÇÃO'!$A$4:$B$1013,2,0)</f>
        <v>#N/A</v>
      </c>
      <c r="G4340" s="71"/>
      <c r="H4340" s="130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73"/>
      <c r="J4340" s="74"/>
      <c r="K4340" s="78"/>
    </row>
    <row r="4341" spans="1:11" s="131" customFormat="1" ht="41.25" customHeight="1" thickBot="1">
      <c r="A4341" s="68"/>
      <c r="B4341" s="77"/>
      <c r="C4341" s="76"/>
      <c r="D4341" s="69" t="e">
        <f>VLOOKUP($C4340:$C$4969,$C$27:$D$4969,2,0)</f>
        <v>#N/A</v>
      </c>
      <c r="E4341" s="79"/>
      <c r="F4341" s="70" t="e">
        <f>VLOOKUP($E4341:$E$4969,'PLANO DE APLICAÇÃO'!$A$4:$B$1013,2,0)</f>
        <v>#N/A</v>
      </c>
      <c r="G4341" s="71"/>
      <c r="H4341" s="130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73"/>
      <c r="J4341" s="74"/>
      <c r="K4341" s="78"/>
    </row>
    <row r="4342" spans="1:11" s="131" customFormat="1" ht="41.25" customHeight="1" thickBot="1">
      <c r="A4342" s="68"/>
      <c r="B4342" s="77"/>
      <c r="C4342" s="76"/>
      <c r="D4342" s="69" t="e">
        <f>VLOOKUP($C4341:$C$4969,$C$27:$D$4969,2,0)</f>
        <v>#N/A</v>
      </c>
      <c r="E4342" s="79"/>
      <c r="F4342" s="70" t="e">
        <f>VLOOKUP($E4342:$E$4969,'PLANO DE APLICAÇÃO'!$A$4:$B$1013,2,0)</f>
        <v>#N/A</v>
      </c>
      <c r="G4342" s="71"/>
      <c r="H4342" s="130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73"/>
      <c r="J4342" s="74"/>
      <c r="K4342" s="78"/>
    </row>
    <row r="4343" spans="1:11" s="131" customFormat="1" ht="41.25" customHeight="1" thickBot="1">
      <c r="A4343" s="68"/>
      <c r="B4343" s="77"/>
      <c r="C4343" s="76"/>
      <c r="D4343" s="69" t="e">
        <f>VLOOKUP($C4342:$C$4969,$C$27:$D$4969,2,0)</f>
        <v>#N/A</v>
      </c>
      <c r="E4343" s="79"/>
      <c r="F4343" s="70" t="e">
        <f>VLOOKUP($E4343:$E$4969,'PLANO DE APLICAÇÃO'!$A$4:$B$1013,2,0)</f>
        <v>#N/A</v>
      </c>
      <c r="G4343" s="71"/>
      <c r="H4343" s="130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73"/>
      <c r="J4343" s="74"/>
      <c r="K4343" s="78"/>
    </row>
    <row r="4344" spans="1:11" s="131" customFormat="1" ht="41.25" customHeight="1" thickBot="1">
      <c r="A4344" s="68"/>
      <c r="B4344" s="77"/>
      <c r="C4344" s="76"/>
      <c r="D4344" s="69" t="e">
        <f>VLOOKUP($C4343:$C$4969,$C$27:$D$4969,2,0)</f>
        <v>#N/A</v>
      </c>
      <c r="E4344" s="79"/>
      <c r="F4344" s="70" t="e">
        <f>VLOOKUP($E4344:$E$4969,'PLANO DE APLICAÇÃO'!$A$4:$B$1013,2,0)</f>
        <v>#N/A</v>
      </c>
      <c r="G4344" s="71"/>
      <c r="H4344" s="130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73"/>
      <c r="J4344" s="74"/>
      <c r="K4344" s="78"/>
    </row>
    <row r="4345" spans="1:11" s="131" customFormat="1" ht="41.25" customHeight="1" thickBot="1">
      <c r="A4345" s="68"/>
      <c r="B4345" s="77"/>
      <c r="C4345" s="76"/>
      <c r="D4345" s="69" t="e">
        <f>VLOOKUP($C4344:$C$4969,$C$27:$D$4969,2,0)</f>
        <v>#N/A</v>
      </c>
      <c r="E4345" s="79"/>
      <c r="F4345" s="70" t="e">
        <f>VLOOKUP($E4345:$E$4969,'PLANO DE APLICAÇÃO'!$A$4:$B$1013,2,0)</f>
        <v>#N/A</v>
      </c>
      <c r="G4345" s="71"/>
      <c r="H4345" s="130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73"/>
      <c r="J4345" s="74"/>
      <c r="K4345" s="78"/>
    </row>
    <row r="4346" spans="1:11" s="131" customFormat="1" ht="41.25" customHeight="1" thickBot="1">
      <c r="A4346" s="68"/>
      <c r="B4346" s="77"/>
      <c r="C4346" s="76"/>
      <c r="D4346" s="69" t="e">
        <f>VLOOKUP($C4345:$C$4969,$C$27:$D$4969,2,0)</f>
        <v>#N/A</v>
      </c>
      <c r="E4346" s="79"/>
      <c r="F4346" s="70" t="e">
        <f>VLOOKUP($E4346:$E$4969,'PLANO DE APLICAÇÃO'!$A$4:$B$1013,2,0)</f>
        <v>#N/A</v>
      </c>
      <c r="G4346" s="71"/>
      <c r="H4346" s="130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73"/>
      <c r="J4346" s="74"/>
      <c r="K4346" s="78"/>
    </row>
    <row r="4347" spans="1:11" s="131" customFormat="1" ht="41.25" customHeight="1" thickBot="1">
      <c r="A4347" s="68"/>
      <c r="B4347" s="77"/>
      <c r="C4347" s="76"/>
      <c r="D4347" s="69" t="e">
        <f>VLOOKUP($C4346:$C$4969,$C$27:$D$4969,2,0)</f>
        <v>#N/A</v>
      </c>
      <c r="E4347" s="79"/>
      <c r="F4347" s="70" t="e">
        <f>VLOOKUP($E4347:$E$4969,'PLANO DE APLICAÇÃO'!$A$4:$B$1013,2,0)</f>
        <v>#N/A</v>
      </c>
      <c r="G4347" s="71"/>
      <c r="H4347" s="130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73"/>
      <c r="J4347" s="74"/>
      <c r="K4347" s="78"/>
    </row>
    <row r="4348" spans="1:11" s="131" customFormat="1" ht="41.25" customHeight="1" thickBot="1">
      <c r="A4348" s="68"/>
      <c r="B4348" s="77"/>
      <c r="C4348" s="76"/>
      <c r="D4348" s="69" t="e">
        <f>VLOOKUP($C4347:$C$4969,$C$27:$D$4969,2,0)</f>
        <v>#N/A</v>
      </c>
      <c r="E4348" s="79"/>
      <c r="F4348" s="70" t="e">
        <f>VLOOKUP($E4348:$E$4969,'PLANO DE APLICAÇÃO'!$A$4:$B$1013,2,0)</f>
        <v>#N/A</v>
      </c>
      <c r="G4348" s="71"/>
      <c r="H4348" s="130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73"/>
      <c r="J4348" s="74"/>
      <c r="K4348" s="78"/>
    </row>
    <row r="4349" spans="1:11" s="131" customFormat="1" ht="41.25" customHeight="1" thickBot="1">
      <c r="A4349" s="68"/>
      <c r="B4349" s="77"/>
      <c r="C4349" s="76"/>
      <c r="D4349" s="69" t="e">
        <f>VLOOKUP($C4348:$C$4969,$C$27:$D$4969,2,0)</f>
        <v>#N/A</v>
      </c>
      <c r="E4349" s="79"/>
      <c r="F4349" s="70" t="e">
        <f>VLOOKUP($E4349:$E$4969,'PLANO DE APLICAÇÃO'!$A$4:$B$1013,2,0)</f>
        <v>#N/A</v>
      </c>
      <c r="G4349" s="71"/>
      <c r="H4349" s="130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73"/>
      <c r="J4349" s="74"/>
      <c r="K4349" s="78"/>
    </row>
    <row r="4350" spans="1:11" s="131" customFormat="1" ht="41.25" customHeight="1" thickBot="1">
      <c r="A4350" s="68"/>
      <c r="B4350" s="77"/>
      <c r="C4350" s="76"/>
      <c r="D4350" s="69" t="e">
        <f>VLOOKUP($C4349:$C$4969,$C$27:$D$4969,2,0)</f>
        <v>#N/A</v>
      </c>
      <c r="E4350" s="79"/>
      <c r="F4350" s="70" t="e">
        <f>VLOOKUP($E4350:$E$4969,'PLANO DE APLICAÇÃO'!$A$4:$B$1013,2,0)</f>
        <v>#N/A</v>
      </c>
      <c r="G4350" s="71"/>
      <c r="H4350" s="130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73"/>
      <c r="J4350" s="74"/>
      <c r="K4350" s="78"/>
    </row>
    <row r="4351" spans="1:11" s="131" customFormat="1" ht="41.25" customHeight="1" thickBot="1">
      <c r="A4351" s="68"/>
      <c r="B4351" s="77"/>
      <c r="C4351" s="76"/>
      <c r="D4351" s="69" t="e">
        <f>VLOOKUP($C4350:$C$4969,$C$27:$D$4969,2,0)</f>
        <v>#N/A</v>
      </c>
      <c r="E4351" s="79"/>
      <c r="F4351" s="70" t="e">
        <f>VLOOKUP($E4351:$E$4969,'PLANO DE APLICAÇÃO'!$A$4:$B$1013,2,0)</f>
        <v>#N/A</v>
      </c>
      <c r="G4351" s="71"/>
      <c r="H4351" s="130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73"/>
      <c r="J4351" s="74"/>
      <c r="K4351" s="78"/>
    </row>
    <row r="4352" spans="1:11" s="131" customFormat="1" ht="41.25" customHeight="1" thickBot="1">
      <c r="A4352" s="68"/>
      <c r="B4352" s="77"/>
      <c r="C4352" s="76"/>
      <c r="D4352" s="69" t="e">
        <f>VLOOKUP($C4351:$C$4969,$C$27:$D$4969,2,0)</f>
        <v>#N/A</v>
      </c>
      <c r="E4352" s="79"/>
      <c r="F4352" s="70" t="e">
        <f>VLOOKUP($E4352:$E$4969,'PLANO DE APLICAÇÃO'!$A$4:$B$1013,2,0)</f>
        <v>#N/A</v>
      </c>
      <c r="G4352" s="71"/>
      <c r="H4352" s="130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73"/>
      <c r="J4352" s="74"/>
      <c r="K4352" s="78"/>
    </row>
    <row r="4353" spans="1:11" s="131" customFormat="1" ht="41.25" customHeight="1" thickBot="1">
      <c r="A4353" s="68"/>
      <c r="B4353" s="77"/>
      <c r="C4353" s="76"/>
      <c r="D4353" s="69" t="e">
        <f>VLOOKUP($C4352:$C$4969,$C$27:$D$4969,2,0)</f>
        <v>#N/A</v>
      </c>
      <c r="E4353" s="79"/>
      <c r="F4353" s="70" t="e">
        <f>VLOOKUP($E4353:$E$4969,'PLANO DE APLICAÇÃO'!$A$4:$B$1013,2,0)</f>
        <v>#N/A</v>
      </c>
      <c r="G4353" s="71"/>
      <c r="H4353" s="130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73"/>
      <c r="J4353" s="74"/>
      <c r="K4353" s="78"/>
    </row>
    <row r="4354" spans="1:11" s="131" customFormat="1" ht="41.25" customHeight="1" thickBot="1">
      <c r="A4354" s="68"/>
      <c r="B4354" s="77"/>
      <c r="C4354" s="76"/>
      <c r="D4354" s="69" t="e">
        <f>VLOOKUP($C4353:$C$4969,$C$27:$D$4969,2,0)</f>
        <v>#N/A</v>
      </c>
      <c r="E4354" s="79"/>
      <c r="F4354" s="70" t="e">
        <f>VLOOKUP($E4354:$E$4969,'PLANO DE APLICAÇÃO'!$A$4:$B$1013,2,0)</f>
        <v>#N/A</v>
      </c>
      <c r="G4354" s="71"/>
      <c r="H4354" s="130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73"/>
      <c r="J4354" s="74"/>
      <c r="K4354" s="78"/>
    </row>
    <row r="4355" spans="1:11" s="131" customFormat="1" ht="41.25" customHeight="1" thickBot="1">
      <c r="A4355" s="68"/>
      <c r="B4355" s="77"/>
      <c r="C4355" s="76"/>
      <c r="D4355" s="69" t="e">
        <f>VLOOKUP($C4354:$C$4969,$C$27:$D$4969,2,0)</f>
        <v>#N/A</v>
      </c>
      <c r="E4355" s="79"/>
      <c r="F4355" s="70" t="e">
        <f>VLOOKUP($E4355:$E$4969,'PLANO DE APLICAÇÃO'!$A$4:$B$1013,2,0)</f>
        <v>#N/A</v>
      </c>
      <c r="G4355" s="71"/>
      <c r="H4355" s="130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73"/>
      <c r="J4355" s="74"/>
      <c r="K4355" s="78"/>
    </row>
    <row r="4356" spans="1:11" s="131" customFormat="1" ht="41.25" customHeight="1" thickBot="1">
      <c r="A4356" s="68"/>
      <c r="B4356" s="77"/>
      <c r="C4356" s="76"/>
      <c r="D4356" s="69" t="e">
        <f>VLOOKUP($C4355:$C$4969,$C$27:$D$4969,2,0)</f>
        <v>#N/A</v>
      </c>
      <c r="E4356" s="79"/>
      <c r="F4356" s="70" t="e">
        <f>VLOOKUP($E4356:$E$4969,'PLANO DE APLICAÇÃO'!$A$4:$B$1013,2,0)</f>
        <v>#N/A</v>
      </c>
      <c r="G4356" s="71"/>
      <c r="H4356" s="130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73"/>
      <c r="J4356" s="74"/>
      <c r="K4356" s="78"/>
    </row>
    <row r="4357" spans="1:11" s="131" customFormat="1" ht="41.25" customHeight="1" thickBot="1">
      <c r="A4357" s="68"/>
      <c r="B4357" s="77"/>
      <c r="C4357" s="76"/>
      <c r="D4357" s="69" t="e">
        <f>VLOOKUP($C4356:$C$4969,$C$27:$D$4969,2,0)</f>
        <v>#N/A</v>
      </c>
      <c r="E4357" s="79"/>
      <c r="F4357" s="70" t="e">
        <f>VLOOKUP($E4357:$E$4969,'PLANO DE APLICAÇÃO'!$A$4:$B$1013,2,0)</f>
        <v>#N/A</v>
      </c>
      <c r="G4357" s="71"/>
      <c r="H4357" s="130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73"/>
      <c r="J4357" s="74"/>
      <c r="K4357" s="78"/>
    </row>
    <row r="4358" spans="1:11" s="131" customFormat="1" ht="41.25" customHeight="1" thickBot="1">
      <c r="A4358" s="68"/>
      <c r="B4358" s="77"/>
      <c r="C4358" s="76"/>
      <c r="D4358" s="69" t="e">
        <f>VLOOKUP($C4357:$C$4969,$C$27:$D$4969,2,0)</f>
        <v>#N/A</v>
      </c>
      <c r="E4358" s="79"/>
      <c r="F4358" s="70" t="e">
        <f>VLOOKUP($E4358:$E$4969,'PLANO DE APLICAÇÃO'!$A$4:$B$1013,2,0)</f>
        <v>#N/A</v>
      </c>
      <c r="G4358" s="71"/>
      <c r="H4358" s="130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73"/>
      <c r="J4358" s="74"/>
      <c r="K4358" s="78"/>
    </row>
    <row r="4359" spans="1:11" s="131" customFormat="1" ht="41.25" customHeight="1" thickBot="1">
      <c r="A4359" s="68"/>
      <c r="B4359" s="77"/>
      <c r="C4359" s="76"/>
      <c r="D4359" s="69" t="e">
        <f>VLOOKUP($C4358:$C$4969,$C$27:$D$4969,2,0)</f>
        <v>#N/A</v>
      </c>
      <c r="E4359" s="79"/>
      <c r="F4359" s="70" t="e">
        <f>VLOOKUP($E4359:$E$4969,'PLANO DE APLICAÇÃO'!$A$4:$B$1013,2,0)</f>
        <v>#N/A</v>
      </c>
      <c r="G4359" s="71"/>
      <c r="H4359" s="130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73"/>
      <c r="J4359" s="74"/>
      <c r="K4359" s="78"/>
    </row>
    <row r="4360" spans="1:11" s="131" customFormat="1" ht="41.25" customHeight="1" thickBot="1">
      <c r="A4360" s="68"/>
      <c r="B4360" s="77"/>
      <c r="C4360" s="76"/>
      <c r="D4360" s="69" t="e">
        <f>VLOOKUP($C4359:$C$4969,$C$27:$D$4969,2,0)</f>
        <v>#N/A</v>
      </c>
      <c r="E4360" s="79"/>
      <c r="F4360" s="70" t="e">
        <f>VLOOKUP($E4360:$E$4969,'PLANO DE APLICAÇÃO'!$A$4:$B$1013,2,0)</f>
        <v>#N/A</v>
      </c>
      <c r="G4360" s="71"/>
      <c r="H4360" s="130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73"/>
      <c r="J4360" s="74"/>
      <c r="K4360" s="78"/>
    </row>
    <row r="4361" spans="1:11" s="131" customFormat="1" ht="41.25" customHeight="1" thickBot="1">
      <c r="A4361" s="68"/>
      <c r="B4361" s="77"/>
      <c r="C4361" s="76"/>
      <c r="D4361" s="69" t="e">
        <f>VLOOKUP($C4360:$C$4969,$C$27:$D$4969,2,0)</f>
        <v>#N/A</v>
      </c>
      <c r="E4361" s="79"/>
      <c r="F4361" s="70" t="e">
        <f>VLOOKUP($E4361:$E$4969,'PLANO DE APLICAÇÃO'!$A$4:$B$1013,2,0)</f>
        <v>#N/A</v>
      </c>
      <c r="G4361" s="71"/>
      <c r="H4361" s="130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73"/>
      <c r="J4361" s="74"/>
      <c r="K4361" s="78"/>
    </row>
    <row r="4362" spans="1:11" s="131" customFormat="1" ht="41.25" customHeight="1" thickBot="1">
      <c r="A4362" s="68"/>
      <c r="B4362" s="77"/>
      <c r="C4362" s="76"/>
      <c r="D4362" s="69" t="e">
        <f>VLOOKUP($C4361:$C$4969,$C$27:$D$4969,2,0)</f>
        <v>#N/A</v>
      </c>
      <c r="E4362" s="79"/>
      <c r="F4362" s="70" t="e">
        <f>VLOOKUP($E4362:$E$4969,'PLANO DE APLICAÇÃO'!$A$4:$B$1013,2,0)</f>
        <v>#N/A</v>
      </c>
      <c r="G4362" s="71"/>
      <c r="H4362" s="130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73"/>
      <c r="J4362" s="74"/>
      <c r="K4362" s="78"/>
    </row>
    <row r="4363" spans="1:11" s="131" customFormat="1" ht="41.25" customHeight="1" thickBot="1">
      <c r="A4363" s="68"/>
      <c r="B4363" s="77"/>
      <c r="C4363" s="76"/>
      <c r="D4363" s="69" t="e">
        <f>VLOOKUP($C4362:$C$4969,$C$27:$D$4969,2,0)</f>
        <v>#N/A</v>
      </c>
      <c r="E4363" s="79"/>
      <c r="F4363" s="70" t="e">
        <f>VLOOKUP($E4363:$E$4969,'PLANO DE APLICAÇÃO'!$A$4:$B$1013,2,0)</f>
        <v>#N/A</v>
      </c>
      <c r="G4363" s="71"/>
      <c r="H4363" s="130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73"/>
      <c r="J4363" s="74"/>
      <c r="K4363" s="78"/>
    </row>
    <row r="4364" spans="1:11" s="131" customFormat="1" ht="41.25" customHeight="1" thickBot="1">
      <c r="A4364" s="68"/>
      <c r="B4364" s="77"/>
      <c r="C4364" s="76"/>
      <c r="D4364" s="69" t="e">
        <f>VLOOKUP($C4363:$C$4969,$C$27:$D$4969,2,0)</f>
        <v>#N/A</v>
      </c>
      <c r="E4364" s="79"/>
      <c r="F4364" s="70" t="e">
        <f>VLOOKUP($E4364:$E$4969,'PLANO DE APLICAÇÃO'!$A$4:$B$1013,2,0)</f>
        <v>#N/A</v>
      </c>
      <c r="G4364" s="71"/>
      <c r="H4364" s="130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73"/>
      <c r="J4364" s="74"/>
      <c r="K4364" s="78"/>
    </row>
    <row r="4365" spans="1:11" s="131" customFormat="1" ht="41.25" customHeight="1" thickBot="1">
      <c r="A4365" s="68"/>
      <c r="B4365" s="77"/>
      <c r="C4365" s="76"/>
      <c r="D4365" s="69" t="e">
        <f>VLOOKUP($C4364:$C$4969,$C$27:$D$4969,2,0)</f>
        <v>#N/A</v>
      </c>
      <c r="E4365" s="79"/>
      <c r="F4365" s="70" t="e">
        <f>VLOOKUP($E4365:$E$4969,'PLANO DE APLICAÇÃO'!$A$4:$B$1013,2,0)</f>
        <v>#N/A</v>
      </c>
      <c r="G4365" s="71"/>
      <c r="H4365" s="130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73"/>
      <c r="J4365" s="74"/>
      <c r="K4365" s="78"/>
    </row>
    <row r="4366" spans="1:11" s="131" customFormat="1" ht="41.25" customHeight="1" thickBot="1">
      <c r="A4366" s="68"/>
      <c r="B4366" s="77"/>
      <c r="C4366" s="76"/>
      <c r="D4366" s="69" t="e">
        <f>VLOOKUP($C4365:$C$4969,$C$27:$D$4969,2,0)</f>
        <v>#N/A</v>
      </c>
      <c r="E4366" s="79"/>
      <c r="F4366" s="70" t="e">
        <f>VLOOKUP($E4366:$E$4969,'PLANO DE APLICAÇÃO'!$A$4:$B$1013,2,0)</f>
        <v>#N/A</v>
      </c>
      <c r="G4366" s="71"/>
      <c r="H4366" s="130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73"/>
      <c r="J4366" s="74"/>
      <c r="K4366" s="78"/>
    </row>
    <row r="4367" spans="1:11" s="131" customFormat="1" ht="41.25" customHeight="1" thickBot="1">
      <c r="A4367" s="68"/>
      <c r="B4367" s="77"/>
      <c r="C4367" s="76"/>
      <c r="D4367" s="69" t="e">
        <f>VLOOKUP($C4366:$C$4969,$C$27:$D$4969,2,0)</f>
        <v>#N/A</v>
      </c>
      <c r="E4367" s="79"/>
      <c r="F4367" s="70" t="e">
        <f>VLOOKUP($E4367:$E$4969,'PLANO DE APLICAÇÃO'!$A$4:$B$1013,2,0)</f>
        <v>#N/A</v>
      </c>
      <c r="G4367" s="71"/>
      <c r="H4367" s="130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73"/>
      <c r="J4367" s="74"/>
      <c r="K4367" s="78"/>
    </row>
    <row r="4368" spans="1:11" s="131" customFormat="1" ht="41.25" customHeight="1" thickBot="1">
      <c r="A4368" s="68"/>
      <c r="B4368" s="77"/>
      <c r="C4368" s="76"/>
      <c r="D4368" s="69" t="e">
        <f>VLOOKUP($C4367:$C$4969,$C$27:$D$4969,2,0)</f>
        <v>#N/A</v>
      </c>
      <c r="E4368" s="79"/>
      <c r="F4368" s="70" t="e">
        <f>VLOOKUP($E4368:$E$4969,'PLANO DE APLICAÇÃO'!$A$4:$B$1013,2,0)</f>
        <v>#N/A</v>
      </c>
      <c r="G4368" s="71"/>
      <c r="H4368" s="130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73"/>
      <c r="J4368" s="74"/>
      <c r="K4368" s="78"/>
    </row>
    <row r="4369" spans="1:11" s="131" customFormat="1" ht="41.25" customHeight="1" thickBot="1">
      <c r="A4369" s="68"/>
      <c r="B4369" s="77"/>
      <c r="C4369" s="76"/>
      <c r="D4369" s="69" t="e">
        <f>VLOOKUP($C4368:$C$4969,$C$27:$D$4969,2,0)</f>
        <v>#N/A</v>
      </c>
      <c r="E4369" s="79"/>
      <c r="F4369" s="70" t="e">
        <f>VLOOKUP($E4369:$E$4969,'PLANO DE APLICAÇÃO'!$A$4:$B$1013,2,0)</f>
        <v>#N/A</v>
      </c>
      <c r="G4369" s="71"/>
      <c r="H4369" s="130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73"/>
      <c r="J4369" s="74"/>
      <c r="K4369" s="78"/>
    </row>
    <row r="4370" spans="1:11" s="131" customFormat="1" ht="41.25" customHeight="1" thickBot="1">
      <c r="A4370" s="68"/>
      <c r="B4370" s="77"/>
      <c r="C4370" s="76"/>
      <c r="D4370" s="69" t="e">
        <f>VLOOKUP($C4369:$C$4969,$C$27:$D$4969,2,0)</f>
        <v>#N/A</v>
      </c>
      <c r="E4370" s="79"/>
      <c r="F4370" s="70" t="e">
        <f>VLOOKUP($E4370:$E$4969,'PLANO DE APLICAÇÃO'!$A$4:$B$1013,2,0)</f>
        <v>#N/A</v>
      </c>
      <c r="G4370" s="71"/>
      <c r="H4370" s="130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73"/>
      <c r="J4370" s="74"/>
      <c r="K4370" s="78"/>
    </row>
    <row r="4371" spans="1:11" s="131" customFormat="1" ht="41.25" customHeight="1" thickBot="1">
      <c r="A4371" s="68"/>
      <c r="B4371" s="77"/>
      <c r="C4371" s="76"/>
      <c r="D4371" s="69" t="e">
        <f>VLOOKUP($C4370:$C$4969,$C$27:$D$4969,2,0)</f>
        <v>#N/A</v>
      </c>
      <c r="E4371" s="79"/>
      <c r="F4371" s="70" t="e">
        <f>VLOOKUP($E4371:$E$4969,'PLANO DE APLICAÇÃO'!$A$4:$B$1013,2,0)</f>
        <v>#N/A</v>
      </c>
      <c r="G4371" s="71"/>
      <c r="H4371" s="130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73"/>
      <c r="J4371" s="74"/>
      <c r="K4371" s="78"/>
    </row>
    <row r="4372" spans="1:11" s="131" customFormat="1" ht="41.25" customHeight="1" thickBot="1">
      <c r="A4372" s="68"/>
      <c r="B4372" s="77"/>
      <c r="C4372" s="76"/>
      <c r="D4372" s="69" t="e">
        <f>VLOOKUP($C4371:$C$4969,$C$27:$D$4969,2,0)</f>
        <v>#N/A</v>
      </c>
      <c r="E4372" s="79"/>
      <c r="F4372" s="70" t="e">
        <f>VLOOKUP($E4372:$E$4969,'PLANO DE APLICAÇÃO'!$A$4:$B$1013,2,0)</f>
        <v>#N/A</v>
      </c>
      <c r="G4372" s="71"/>
      <c r="H4372" s="130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73"/>
      <c r="J4372" s="74"/>
      <c r="K4372" s="78"/>
    </row>
    <row r="4373" spans="1:11" s="131" customFormat="1" ht="41.25" customHeight="1" thickBot="1">
      <c r="A4373" s="68"/>
      <c r="B4373" s="77"/>
      <c r="C4373" s="76"/>
      <c r="D4373" s="69" t="e">
        <f>VLOOKUP($C4372:$C$4969,$C$27:$D$4969,2,0)</f>
        <v>#N/A</v>
      </c>
      <c r="E4373" s="79"/>
      <c r="F4373" s="70" t="e">
        <f>VLOOKUP($E4373:$E$4969,'PLANO DE APLICAÇÃO'!$A$4:$B$1013,2,0)</f>
        <v>#N/A</v>
      </c>
      <c r="G4373" s="71"/>
      <c r="H4373" s="130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73"/>
      <c r="J4373" s="74"/>
      <c r="K4373" s="78"/>
    </row>
    <row r="4374" spans="1:11" s="131" customFormat="1" ht="41.25" customHeight="1" thickBot="1">
      <c r="A4374" s="68"/>
      <c r="B4374" s="77"/>
      <c r="C4374" s="76"/>
      <c r="D4374" s="69" t="e">
        <f>VLOOKUP($C4373:$C$4969,$C$27:$D$4969,2,0)</f>
        <v>#N/A</v>
      </c>
      <c r="E4374" s="79"/>
      <c r="F4374" s="70" t="e">
        <f>VLOOKUP($E4374:$E$4969,'PLANO DE APLICAÇÃO'!$A$4:$B$1013,2,0)</f>
        <v>#N/A</v>
      </c>
      <c r="G4374" s="71"/>
      <c r="H4374" s="130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73"/>
      <c r="J4374" s="74"/>
      <c r="K4374" s="78"/>
    </row>
    <row r="4375" spans="1:11" s="131" customFormat="1" ht="41.25" customHeight="1" thickBot="1">
      <c r="A4375" s="68"/>
      <c r="B4375" s="77"/>
      <c r="C4375" s="76"/>
      <c r="D4375" s="69" t="e">
        <f>VLOOKUP($C4374:$C$4969,$C$27:$D$4969,2,0)</f>
        <v>#N/A</v>
      </c>
      <c r="E4375" s="79"/>
      <c r="F4375" s="70" t="e">
        <f>VLOOKUP($E4375:$E$4969,'PLANO DE APLICAÇÃO'!$A$4:$B$1013,2,0)</f>
        <v>#N/A</v>
      </c>
      <c r="G4375" s="71"/>
      <c r="H4375" s="130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73"/>
      <c r="J4375" s="74"/>
      <c r="K4375" s="78"/>
    </row>
    <row r="4376" spans="1:11" s="131" customFormat="1" ht="41.25" customHeight="1" thickBot="1">
      <c r="A4376" s="68"/>
      <c r="B4376" s="77"/>
      <c r="C4376" s="76"/>
      <c r="D4376" s="69" t="e">
        <f>VLOOKUP($C4375:$C$4969,$C$27:$D$4969,2,0)</f>
        <v>#N/A</v>
      </c>
      <c r="E4376" s="79"/>
      <c r="F4376" s="70" t="e">
        <f>VLOOKUP($E4376:$E$4969,'PLANO DE APLICAÇÃO'!$A$4:$B$1013,2,0)</f>
        <v>#N/A</v>
      </c>
      <c r="G4376" s="71"/>
      <c r="H4376" s="130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73"/>
      <c r="J4376" s="74"/>
      <c r="K4376" s="78"/>
    </row>
    <row r="4377" spans="1:11" s="131" customFormat="1" ht="41.25" customHeight="1" thickBot="1">
      <c r="A4377" s="68"/>
      <c r="B4377" s="77"/>
      <c r="C4377" s="76"/>
      <c r="D4377" s="69" t="e">
        <f>VLOOKUP($C4376:$C$4969,$C$27:$D$4969,2,0)</f>
        <v>#N/A</v>
      </c>
      <c r="E4377" s="79"/>
      <c r="F4377" s="70" t="e">
        <f>VLOOKUP($E4377:$E$4969,'PLANO DE APLICAÇÃO'!$A$4:$B$1013,2,0)</f>
        <v>#N/A</v>
      </c>
      <c r="G4377" s="71"/>
      <c r="H4377" s="130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73"/>
      <c r="J4377" s="74"/>
      <c r="K4377" s="78"/>
    </row>
    <row r="4378" spans="1:11" s="131" customFormat="1" ht="41.25" customHeight="1" thickBot="1">
      <c r="A4378" s="68"/>
      <c r="B4378" s="77"/>
      <c r="C4378" s="76"/>
      <c r="D4378" s="69" t="e">
        <f>VLOOKUP($C4377:$C$4969,$C$27:$D$4969,2,0)</f>
        <v>#N/A</v>
      </c>
      <c r="E4378" s="79"/>
      <c r="F4378" s="70" t="e">
        <f>VLOOKUP($E4378:$E$4969,'PLANO DE APLICAÇÃO'!$A$4:$B$1013,2,0)</f>
        <v>#N/A</v>
      </c>
      <c r="G4378" s="71"/>
      <c r="H4378" s="130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73"/>
      <c r="J4378" s="74"/>
      <c r="K4378" s="78"/>
    </row>
    <row r="4379" spans="1:11" s="131" customFormat="1" ht="41.25" customHeight="1" thickBot="1">
      <c r="A4379" s="68"/>
      <c r="B4379" s="77"/>
      <c r="C4379" s="76"/>
      <c r="D4379" s="69" t="e">
        <f>VLOOKUP($C4378:$C$4969,$C$27:$D$4969,2,0)</f>
        <v>#N/A</v>
      </c>
      <c r="E4379" s="79"/>
      <c r="F4379" s="70" t="e">
        <f>VLOOKUP($E4379:$E$4969,'PLANO DE APLICAÇÃO'!$A$4:$B$1013,2,0)</f>
        <v>#N/A</v>
      </c>
      <c r="G4379" s="71"/>
      <c r="H4379" s="130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73"/>
      <c r="J4379" s="74"/>
      <c r="K4379" s="78"/>
    </row>
    <row r="4380" spans="1:11" s="131" customFormat="1" ht="41.25" customHeight="1" thickBot="1">
      <c r="A4380" s="68"/>
      <c r="B4380" s="77"/>
      <c r="C4380" s="76"/>
      <c r="D4380" s="69" t="e">
        <f>VLOOKUP($C4379:$C$4969,$C$27:$D$4969,2,0)</f>
        <v>#N/A</v>
      </c>
      <c r="E4380" s="79"/>
      <c r="F4380" s="70" t="e">
        <f>VLOOKUP($E4380:$E$4969,'PLANO DE APLICAÇÃO'!$A$4:$B$1013,2,0)</f>
        <v>#N/A</v>
      </c>
      <c r="G4380" s="71"/>
      <c r="H4380" s="130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73"/>
      <c r="J4380" s="74"/>
      <c r="K4380" s="78"/>
    </row>
    <row r="4381" spans="1:11" s="131" customFormat="1" ht="41.25" customHeight="1" thickBot="1">
      <c r="A4381" s="68"/>
      <c r="B4381" s="77"/>
      <c r="C4381" s="76"/>
      <c r="D4381" s="69" t="e">
        <f>VLOOKUP($C4380:$C$4969,$C$27:$D$4969,2,0)</f>
        <v>#N/A</v>
      </c>
      <c r="E4381" s="79"/>
      <c r="F4381" s="70" t="e">
        <f>VLOOKUP($E4381:$E$4969,'PLANO DE APLICAÇÃO'!$A$4:$B$1013,2,0)</f>
        <v>#N/A</v>
      </c>
      <c r="G4381" s="71"/>
      <c r="H4381" s="130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73"/>
      <c r="J4381" s="74"/>
      <c r="K4381" s="78"/>
    </row>
    <row r="4382" spans="1:11" s="131" customFormat="1" ht="41.25" customHeight="1" thickBot="1">
      <c r="A4382" s="68"/>
      <c r="B4382" s="77"/>
      <c r="C4382" s="76"/>
      <c r="D4382" s="69" t="e">
        <f>VLOOKUP($C4381:$C$4969,$C$27:$D$4969,2,0)</f>
        <v>#N/A</v>
      </c>
      <c r="E4382" s="79"/>
      <c r="F4382" s="70" t="e">
        <f>VLOOKUP($E4382:$E$4969,'PLANO DE APLICAÇÃO'!$A$4:$B$1013,2,0)</f>
        <v>#N/A</v>
      </c>
      <c r="G4382" s="71"/>
      <c r="H4382" s="130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73"/>
      <c r="J4382" s="74"/>
      <c r="K4382" s="78"/>
    </row>
    <row r="4383" spans="1:11" s="131" customFormat="1" ht="41.25" customHeight="1" thickBot="1">
      <c r="A4383" s="68"/>
      <c r="B4383" s="77"/>
      <c r="C4383" s="76"/>
      <c r="D4383" s="69" t="e">
        <f>VLOOKUP($C4382:$C$4969,$C$27:$D$4969,2,0)</f>
        <v>#N/A</v>
      </c>
      <c r="E4383" s="79"/>
      <c r="F4383" s="70" t="e">
        <f>VLOOKUP($E4383:$E$4969,'PLANO DE APLICAÇÃO'!$A$4:$B$1013,2,0)</f>
        <v>#N/A</v>
      </c>
      <c r="G4383" s="71"/>
      <c r="H4383" s="130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73"/>
      <c r="J4383" s="74"/>
      <c r="K4383" s="78"/>
    </row>
    <row r="4384" spans="1:11" s="131" customFormat="1" ht="41.25" customHeight="1" thickBot="1">
      <c r="A4384" s="68"/>
      <c r="B4384" s="77"/>
      <c r="C4384" s="76"/>
      <c r="D4384" s="69" t="e">
        <f>VLOOKUP($C4383:$C$4969,$C$27:$D$4969,2,0)</f>
        <v>#N/A</v>
      </c>
      <c r="E4384" s="79"/>
      <c r="F4384" s="70" t="e">
        <f>VLOOKUP($E4384:$E$4969,'PLANO DE APLICAÇÃO'!$A$4:$B$1013,2,0)</f>
        <v>#N/A</v>
      </c>
      <c r="G4384" s="71"/>
      <c r="H4384" s="130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73"/>
      <c r="J4384" s="74"/>
      <c r="K4384" s="78"/>
    </row>
    <row r="4385" spans="1:11" s="131" customFormat="1" ht="41.25" customHeight="1" thickBot="1">
      <c r="A4385" s="68"/>
      <c r="B4385" s="77"/>
      <c r="C4385" s="76"/>
      <c r="D4385" s="69" t="e">
        <f>VLOOKUP($C4384:$C$4969,$C$27:$D$4969,2,0)</f>
        <v>#N/A</v>
      </c>
      <c r="E4385" s="79"/>
      <c r="F4385" s="70" t="e">
        <f>VLOOKUP($E4385:$E$4969,'PLANO DE APLICAÇÃO'!$A$4:$B$1013,2,0)</f>
        <v>#N/A</v>
      </c>
      <c r="G4385" s="71"/>
      <c r="H4385" s="130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73"/>
      <c r="J4385" s="74"/>
      <c r="K4385" s="78"/>
    </row>
    <row r="4386" spans="1:11" s="131" customFormat="1" ht="41.25" customHeight="1" thickBot="1">
      <c r="A4386" s="68"/>
      <c r="B4386" s="77"/>
      <c r="C4386" s="76"/>
      <c r="D4386" s="69" t="e">
        <f>VLOOKUP($C4385:$C$4969,$C$27:$D$4969,2,0)</f>
        <v>#N/A</v>
      </c>
      <c r="E4386" s="79"/>
      <c r="F4386" s="70" t="e">
        <f>VLOOKUP($E4386:$E$4969,'PLANO DE APLICAÇÃO'!$A$4:$B$1013,2,0)</f>
        <v>#N/A</v>
      </c>
      <c r="G4386" s="71"/>
      <c r="H4386" s="130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73"/>
      <c r="J4386" s="74"/>
      <c r="K4386" s="78"/>
    </row>
    <row r="4387" spans="1:11" s="131" customFormat="1" ht="41.25" customHeight="1" thickBot="1">
      <c r="A4387" s="68"/>
      <c r="B4387" s="77"/>
      <c r="C4387" s="76"/>
      <c r="D4387" s="69" t="e">
        <f>VLOOKUP($C4386:$C$4969,$C$27:$D$4969,2,0)</f>
        <v>#N/A</v>
      </c>
      <c r="E4387" s="79"/>
      <c r="F4387" s="70" t="e">
        <f>VLOOKUP($E4387:$E$4969,'PLANO DE APLICAÇÃO'!$A$4:$B$1013,2,0)</f>
        <v>#N/A</v>
      </c>
      <c r="G4387" s="71"/>
      <c r="H4387" s="130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73"/>
      <c r="J4387" s="74"/>
      <c r="K4387" s="78"/>
    </row>
    <row r="4388" spans="1:11" s="131" customFormat="1" ht="41.25" customHeight="1" thickBot="1">
      <c r="A4388" s="68"/>
      <c r="B4388" s="77"/>
      <c r="C4388" s="76"/>
      <c r="D4388" s="69" t="e">
        <f>VLOOKUP($C4387:$C$4969,$C$27:$D$4969,2,0)</f>
        <v>#N/A</v>
      </c>
      <c r="E4388" s="79"/>
      <c r="F4388" s="70" t="e">
        <f>VLOOKUP($E4388:$E$4969,'PLANO DE APLICAÇÃO'!$A$4:$B$1013,2,0)</f>
        <v>#N/A</v>
      </c>
      <c r="G4388" s="71"/>
      <c r="H4388" s="130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73"/>
      <c r="J4388" s="74"/>
      <c r="K4388" s="78"/>
    </row>
    <row r="4389" spans="1:11" s="131" customFormat="1" ht="41.25" customHeight="1" thickBot="1">
      <c r="A4389" s="68"/>
      <c r="B4389" s="77"/>
      <c r="C4389" s="76"/>
      <c r="D4389" s="69" t="e">
        <f>VLOOKUP($C4388:$C$4969,$C$27:$D$4969,2,0)</f>
        <v>#N/A</v>
      </c>
      <c r="E4389" s="79"/>
      <c r="F4389" s="70" t="e">
        <f>VLOOKUP($E4389:$E$4969,'PLANO DE APLICAÇÃO'!$A$4:$B$1013,2,0)</f>
        <v>#N/A</v>
      </c>
      <c r="G4389" s="71"/>
      <c r="H4389" s="130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73"/>
      <c r="J4389" s="74"/>
      <c r="K4389" s="78"/>
    </row>
    <row r="4390" spans="1:11" s="131" customFormat="1" ht="41.25" customHeight="1" thickBot="1">
      <c r="A4390" s="68"/>
      <c r="B4390" s="77"/>
      <c r="C4390" s="76"/>
      <c r="D4390" s="69" t="e">
        <f>VLOOKUP($C4389:$C$4969,$C$27:$D$4969,2,0)</f>
        <v>#N/A</v>
      </c>
      <c r="E4390" s="79"/>
      <c r="F4390" s="70" t="e">
        <f>VLOOKUP($E4390:$E$4969,'PLANO DE APLICAÇÃO'!$A$4:$B$1013,2,0)</f>
        <v>#N/A</v>
      </c>
      <c r="G4390" s="71"/>
      <c r="H4390" s="130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73"/>
      <c r="J4390" s="74"/>
      <c r="K4390" s="78"/>
    </row>
    <row r="4391" spans="1:11" s="131" customFormat="1" ht="41.25" customHeight="1" thickBot="1">
      <c r="A4391" s="68"/>
      <c r="B4391" s="77"/>
      <c r="C4391" s="76"/>
      <c r="D4391" s="69" t="e">
        <f>VLOOKUP($C4390:$C$4969,$C$27:$D$4969,2,0)</f>
        <v>#N/A</v>
      </c>
      <c r="E4391" s="79"/>
      <c r="F4391" s="70" t="e">
        <f>VLOOKUP($E4391:$E$4969,'PLANO DE APLICAÇÃO'!$A$4:$B$1013,2,0)</f>
        <v>#N/A</v>
      </c>
      <c r="G4391" s="71"/>
      <c r="H4391" s="130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73"/>
      <c r="J4391" s="74"/>
      <c r="K4391" s="78"/>
    </row>
    <row r="4392" spans="1:11" s="131" customFormat="1" ht="41.25" customHeight="1" thickBot="1">
      <c r="A4392" s="68"/>
      <c r="B4392" s="77"/>
      <c r="C4392" s="76"/>
      <c r="D4392" s="69" t="e">
        <f>VLOOKUP($C4391:$C$4969,$C$27:$D$4969,2,0)</f>
        <v>#N/A</v>
      </c>
      <c r="E4392" s="79"/>
      <c r="F4392" s="70" t="e">
        <f>VLOOKUP($E4392:$E$4969,'PLANO DE APLICAÇÃO'!$A$4:$B$1013,2,0)</f>
        <v>#N/A</v>
      </c>
      <c r="G4392" s="71"/>
      <c r="H4392" s="130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73"/>
      <c r="J4392" s="74"/>
      <c r="K4392" s="78"/>
    </row>
    <row r="4393" spans="1:11" s="131" customFormat="1" ht="41.25" customHeight="1" thickBot="1">
      <c r="A4393" s="68"/>
      <c r="B4393" s="77"/>
      <c r="C4393" s="76"/>
      <c r="D4393" s="69" t="e">
        <f>VLOOKUP($C4392:$C$4969,$C$27:$D$4969,2,0)</f>
        <v>#N/A</v>
      </c>
      <c r="E4393" s="79"/>
      <c r="F4393" s="70" t="e">
        <f>VLOOKUP($E4393:$E$4969,'PLANO DE APLICAÇÃO'!$A$4:$B$1013,2,0)</f>
        <v>#N/A</v>
      </c>
      <c r="G4393" s="71"/>
      <c r="H4393" s="130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73"/>
      <c r="J4393" s="74"/>
      <c r="K4393" s="78"/>
    </row>
    <row r="4394" spans="1:11" s="131" customFormat="1" ht="41.25" customHeight="1" thickBot="1">
      <c r="A4394" s="68"/>
      <c r="B4394" s="77"/>
      <c r="C4394" s="76"/>
      <c r="D4394" s="69" t="e">
        <f>VLOOKUP($C4393:$C$4969,$C$27:$D$4969,2,0)</f>
        <v>#N/A</v>
      </c>
      <c r="E4394" s="79"/>
      <c r="F4394" s="70" t="e">
        <f>VLOOKUP($E4394:$E$4969,'PLANO DE APLICAÇÃO'!$A$4:$B$1013,2,0)</f>
        <v>#N/A</v>
      </c>
      <c r="G4394" s="71"/>
      <c r="H4394" s="130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73"/>
      <c r="J4394" s="74"/>
      <c r="K4394" s="78"/>
    </row>
    <row r="4395" spans="1:11" s="131" customFormat="1" ht="41.25" customHeight="1" thickBot="1">
      <c r="A4395" s="68"/>
      <c r="B4395" s="77"/>
      <c r="C4395" s="76"/>
      <c r="D4395" s="69" t="e">
        <f>VLOOKUP($C4394:$C$4969,$C$27:$D$4969,2,0)</f>
        <v>#N/A</v>
      </c>
      <c r="E4395" s="79"/>
      <c r="F4395" s="70" t="e">
        <f>VLOOKUP($E4395:$E$4969,'PLANO DE APLICAÇÃO'!$A$4:$B$1013,2,0)</f>
        <v>#N/A</v>
      </c>
      <c r="G4395" s="71"/>
      <c r="H4395" s="130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73"/>
      <c r="J4395" s="74"/>
      <c r="K4395" s="78"/>
    </row>
    <row r="4396" spans="1:11" s="131" customFormat="1" ht="41.25" customHeight="1" thickBot="1">
      <c r="A4396" s="68"/>
      <c r="B4396" s="77"/>
      <c r="C4396" s="76"/>
      <c r="D4396" s="69" t="e">
        <f>VLOOKUP($C4395:$C$4969,$C$27:$D$4969,2,0)</f>
        <v>#N/A</v>
      </c>
      <c r="E4396" s="79"/>
      <c r="F4396" s="70" t="e">
        <f>VLOOKUP($E4396:$E$4969,'PLANO DE APLICAÇÃO'!$A$4:$B$1013,2,0)</f>
        <v>#N/A</v>
      </c>
      <c r="G4396" s="71"/>
      <c r="H4396" s="130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73"/>
      <c r="J4396" s="74"/>
      <c r="K4396" s="78"/>
    </row>
    <row r="4397" spans="1:11" s="131" customFormat="1" ht="41.25" customHeight="1" thickBot="1">
      <c r="A4397" s="68"/>
      <c r="B4397" s="77"/>
      <c r="C4397" s="76"/>
      <c r="D4397" s="69" t="e">
        <f>VLOOKUP($C4396:$C$4969,$C$27:$D$4969,2,0)</f>
        <v>#N/A</v>
      </c>
      <c r="E4397" s="79"/>
      <c r="F4397" s="70" t="e">
        <f>VLOOKUP($E4397:$E$4969,'PLANO DE APLICAÇÃO'!$A$4:$B$1013,2,0)</f>
        <v>#N/A</v>
      </c>
      <c r="G4397" s="71"/>
      <c r="H4397" s="130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73"/>
      <c r="J4397" s="74"/>
      <c r="K4397" s="78"/>
    </row>
    <row r="4398" spans="1:11" s="131" customFormat="1" ht="41.25" customHeight="1" thickBot="1">
      <c r="A4398" s="68"/>
      <c r="B4398" s="77"/>
      <c r="C4398" s="76"/>
      <c r="D4398" s="69" t="e">
        <f>VLOOKUP($C4397:$C$4969,$C$27:$D$4969,2,0)</f>
        <v>#N/A</v>
      </c>
      <c r="E4398" s="79"/>
      <c r="F4398" s="70" t="e">
        <f>VLOOKUP($E4398:$E$4969,'PLANO DE APLICAÇÃO'!$A$4:$B$1013,2,0)</f>
        <v>#N/A</v>
      </c>
      <c r="G4398" s="71"/>
      <c r="H4398" s="130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73"/>
      <c r="J4398" s="74"/>
      <c r="K4398" s="78"/>
    </row>
    <row r="4399" spans="1:11" s="131" customFormat="1" ht="41.25" customHeight="1" thickBot="1">
      <c r="A4399" s="68"/>
      <c r="B4399" s="77"/>
      <c r="C4399" s="76"/>
      <c r="D4399" s="69" t="e">
        <f>VLOOKUP($C4398:$C$4969,$C$27:$D$4969,2,0)</f>
        <v>#N/A</v>
      </c>
      <c r="E4399" s="79"/>
      <c r="F4399" s="70" t="e">
        <f>VLOOKUP($E4399:$E$4969,'PLANO DE APLICAÇÃO'!$A$4:$B$1013,2,0)</f>
        <v>#N/A</v>
      </c>
      <c r="G4399" s="71"/>
      <c r="H4399" s="130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73"/>
      <c r="J4399" s="74"/>
      <c r="K4399" s="78"/>
    </row>
    <row r="4400" spans="1:11" s="131" customFormat="1" ht="41.25" customHeight="1" thickBot="1">
      <c r="A4400" s="68"/>
      <c r="B4400" s="77"/>
      <c r="C4400" s="76"/>
      <c r="D4400" s="69" t="e">
        <f>VLOOKUP($C4399:$C$4969,$C$27:$D$4969,2,0)</f>
        <v>#N/A</v>
      </c>
      <c r="E4400" s="79"/>
      <c r="F4400" s="70" t="e">
        <f>VLOOKUP($E4400:$E$4969,'PLANO DE APLICAÇÃO'!$A$4:$B$1013,2,0)</f>
        <v>#N/A</v>
      </c>
      <c r="G4400" s="71"/>
      <c r="H4400" s="130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73"/>
      <c r="J4400" s="74"/>
      <c r="K4400" s="78"/>
    </row>
    <row r="4401" spans="1:11" s="131" customFormat="1" ht="41.25" customHeight="1" thickBot="1">
      <c r="A4401" s="68"/>
      <c r="B4401" s="77"/>
      <c r="C4401" s="76"/>
      <c r="D4401" s="69" t="e">
        <f>VLOOKUP($C4400:$C$4969,$C$27:$D$4969,2,0)</f>
        <v>#N/A</v>
      </c>
      <c r="E4401" s="79"/>
      <c r="F4401" s="70" t="e">
        <f>VLOOKUP($E4401:$E$4969,'PLANO DE APLICAÇÃO'!$A$4:$B$1013,2,0)</f>
        <v>#N/A</v>
      </c>
      <c r="G4401" s="71"/>
      <c r="H4401" s="130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73"/>
      <c r="J4401" s="74"/>
      <c r="K4401" s="78"/>
    </row>
    <row r="4402" spans="1:11" s="131" customFormat="1" ht="41.25" customHeight="1" thickBot="1">
      <c r="A4402" s="68"/>
      <c r="B4402" s="77"/>
      <c r="C4402" s="76"/>
      <c r="D4402" s="69" t="e">
        <f>VLOOKUP($C4401:$C$4969,$C$27:$D$4969,2,0)</f>
        <v>#N/A</v>
      </c>
      <c r="E4402" s="79"/>
      <c r="F4402" s="70" t="e">
        <f>VLOOKUP($E4402:$E$4969,'PLANO DE APLICAÇÃO'!$A$4:$B$1013,2,0)</f>
        <v>#N/A</v>
      </c>
      <c r="G4402" s="71"/>
      <c r="H4402" s="130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73"/>
      <c r="J4402" s="74"/>
      <c r="K4402" s="78"/>
    </row>
    <row r="4403" spans="1:11" s="131" customFormat="1" ht="41.25" customHeight="1" thickBot="1">
      <c r="A4403" s="68"/>
      <c r="B4403" s="77"/>
      <c r="C4403" s="76"/>
      <c r="D4403" s="69" t="e">
        <f>VLOOKUP($C4402:$C$4969,$C$27:$D$4969,2,0)</f>
        <v>#N/A</v>
      </c>
      <c r="E4403" s="79"/>
      <c r="F4403" s="70" t="e">
        <f>VLOOKUP($E4403:$E$4969,'PLANO DE APLICAÇÃO'!$A$4:$B$1013,2,0)</f>
        <v>#N/A</v>
      </c>
      <c r="G4403" s="71"/>
      <c r="H4403" s="130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73"/>
      <c r="J4403" s="74"/>
      <c r="K4403" s="78"/>
    </row>
    <row r="4404" spans="1:11" s="131" customFormat="1" ht="41.25" customHeight="1" thickBot="1">
      <c r="A4404" s="68"/>
      <c r="B4404" s="77"/>
      <c r="C4404" s="76"/>
      <c r="D4404" s="69" t="e">
        <f>VLOOKUP($C4403:$C$4969,$C$27:$D$4969,2,0)</f>
        <v>#N/A</v>
      </c>
      <c r="E4404" s="79"/>
      <c r="F4404" s="70" t="e">
        <f>VLOOKUP($E4404:$E$4969,'PLANO DE APLICAÇÃO'!$A$4:$B$1013,2,0)</f>
        <v>#N/A</v>
      </c>
      <c r="G4404" s="71"/>
      <c r="H4404" s="130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73"/>
      <c r="J4404" s="74"/>
      <c r="K4404" s="78"/>
    </row>
    <row r="4405" spans="1:11" s="131" customFormat="1" ht="41.25" customHeight="1" thickBot="1">
      <c r="A4405" s="68"/>
      <c r="B4405" s="77"/>
      <c r="C4405" s="76"/>
      <c r="D4405" s="69" t="e">
        <f>VLOOKUP($C4404:$C$4969,$C$27:$D$4969,2,0)</f>
        <v>#N/A</v>
      </c>
      <c r="E4405" s="79"/>
      <c r="F4405" s="70" t="e">
        <f>VLOOKUP($E4405:$E$4969,'PLANO DE APLICAÇÃO'!$A$4:$B$1013,2,0)</f>
        <v>#N/A</v>
      </c>
      <c r="G4405" s="71"/>
      <c r="H4405" s="130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73"/>
      <c r="J4405" s="74"/>
      <c r="K4405" s="78"/>
    </row>
    <row r="4406" spans="1:11" s="131" customFormat="1" ht="41.25" customHeight="1" thickBot="1">
      <c r="A4406" s="68"/>
      <c r="B4406" s="77"/>
      <c r="C4406" s="76"/>
      <c r="D4406" s="69" t="e">
        <f>VLOOKUP($C4405:$C$4969,$C$27:$D$4969,2,0)</f>
        <v>#N/A</v>
      </c>
      <c r="E4406" s="79"/>
      <c r="F4406" s="70" t="e">
        <f>VLOOKUP($E4406:$E$4969,'PLANO DE APLICAÇÃO'!$A$4:$B$1013,2,0)</f>
        <v>#N/A</v>
      </c>
      <c r="G4406" s="71"/>
      <c r="H4406" s="130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73"/>
      <c r="J4406" s="74"/>
      <c r="K4406" s="78"/>
    </row>
    <row r="4407" spans="1:11" s="131" customFormat="1" ht="41.25" customHeight="1" thickBot="1">
      <c r="A4407" s="68"/>
      <c r="B4407" s="77"/>
      <c r="C4407" s="76"/>
      <c r="D4407" s="69" t="e">
        <f>VLOOKUP($C4406:$C$4969,$C$27:$D$4969,2,0)</f>
        <v>#N/A</v>
      </c>
      <c r="E4407" s="79"/>
      <c r="F4407" s="70" t="e">
        <f>VLOOKUP($E4407:$E$4969,'PLANO DE APLICAÇÃO'!$A$4:$B$1013,2,0)</f>
        <v>#N/A</v>
      </c>
      <c r="G4407" s="71"/>
      <c r="H4407" s="130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73"/>
      <c r="J4407" s="74"/>
      <c r="K4407" s="78"/>
    </row>
    <row r="4408" spans="1:11" s="131" customFormat="1" ht="41.25" customHeight="1" thickBot="1">
      <c r="A4408" s="68"/>
      <c r="B4408" s="77"/>
      <c r="C4408" s="76"/>
      <c r="D4408" s="69" t="e">
        <f>VLOOKUP($C4407:$C$4969,$C$27:$D$4969,2,0)</f>
        <v>#N/A</v>
      </c>
      <c r="E4408" s="79"/>
      <c r="F4408" s="70" t="e">
        <f>VLOOKUP($E4408:$E$4969,'PLANO DE APLICAÇÃO'!$A$4:$B$1013,2,0)</f>
        <v>#N/A</v>
      </c>
      <c r="G4408" s="71"/>
      <c r="H4408" s="130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73"/>
      <c r="J4408" s="74"/>
      <c r="K4408" s="78"/>
    </row>
    <row r="4409" spans="1:11" s="131" customFormat="1" ht="41.25" customHeight="1" thickBot="1">
      <c r="A4409" s="68"/>
      <c r="B4409" s="77"/>
      <c r="C4409" s="76"/>
      <c r="D4409" s="69" t="e">
        <f>VLOOKUP($C4408:$C$4969,$C$27:$D$4969,2,0)</f>
        <v>#N/A</v>
      </c>
      <c r="E4409" s="79"/>
      <c r="F4409" s="70" t="e">
        <f>VLOOKUP($E4409:$E$4969,'PLANO DE APLICAÇÃO'!$A$4:$B$1013,2,0)</f>
        <v>#N/A</v>
      </c>
      <c r="G4409" s="71"/>
      <c r="H4409" s="130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73"/>
      <c r="J4409" s="74"/>
      <c r="K4409" s="78"/>
    </row>
    <row r="4410" spans="1:11" s="131" customFormat="1" ht="41.25" customHeight="1" thickBot="1">
      <c r="A4410" s="68"/>
      <c r="B4410" s="77"/>
      <c r="C4410" s="76"/>
      <c r="D4410" s="69" t="e">
        <f>VLOOKUP($C4409:$C$4969,$C$27:$D$4969,2,0)</f>
        <v>#N/A</v>
      </c>
      <c r="E4410" s="79"/>
      <c r="F4410" s="70" t="e">
        <f>VLOOKUP($E4410:$E$4969,'PLANO DE APLICAÇÃO'!$A$4:$B$1013,2,0)</f>
        <v>#N/A</v>
      </c>
      <c r="G4410" s="71"/>
      <c r="H4410" s="130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73"/>
      <c r="J4410" s="74"/>
      <c r="K4410" s="78"/>
    </row>
    <row r="4411" spans="1:11" s="131" customFormat="1" ht="41.25" customHeight="1" thickBot="1">
      <c r="A4411" s="68"/>
      <c r="B4411" s="77"/>
      <c r="C4411" s="76"/>
      <c r="D4411" s="69" t="e">
        <f>VLOOKUP($C4410:$C$4969,$C$27:$D$4969,2,0)</f>
        <v>#N/A</v>
      </c>
      <c r="E4411" s="79"/>
      <c r="F4411" s="70" t="e">
        <f>VLOOKUP($E4411:$E$4969,'PLANO DE APLICAÇÃO'!$A$4:$B$1013,2,0)</f>
        <v>#N/A</v>
      </c>
      <c r="G4411" s="71"/>
      <c r="H4411" s="130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73"/>
      <c r="J4411" s="74"/>
      <c r="K4411" s="78"/>
    </row>
    <row r="4412" spans="1:11" s="131" customFormat="1" ht="41.25" customHeight="1" thickBot="1">
      <c r="A4412" s="68"/>
      <c r="B4412" s="77"/>
      <c r="C4412" s="76"/>
      <c r="D4412" s="69" t="e">
        <f>VLOOKUP($C4411:$C$4969,$C$27:$D$4969,2,0)</f>
        <v>#N/A</v>
      </c>
      <c r="E4412" s="79"/>
      <c r="F4412" s="70" t="e">
        <f>VLOOKUP($E4412:$E$4969,'PLANO DE APLICAÇÃO'!$A$4:$B$1013,2,0)</f>
        <v>#N/A</v>
      </c>
      <c r="G4412" s="71"/>
      <c r="H4412" s="130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73"/>
      <c r="J4412" s="74"/>
      <c r="K4412" s="78"/>
    </row>
    <row r="4413" spans="1:11" s="131" customFormat="1" ht="41.25" customHeight="1" thickBot="1">
      <c r="A4413" s="68"/>
      <c r="B4413" s="77"/>
      <c r="C4413" s="76"/>
      <c r="D4413" s="69" t="e">
        <f>VLOOKUP($C4412:$C$4969,$C$27:$D$4969,2,0)</f>
        <v>#N/A</v>
      </c>
      <c r="E4413" s="79"/>
      <c r="F4413" s="70" t="e">
        <f>VLOOKUP($E4413:$E$4969,'PLANO DE APLICAÇÃO'!$A$4:$B$1013,2,0)</f>
        <v>#N/A</v>
      </c>
      <c r="G4413" s="71"/>
      <c r="H4413" s="130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73"/>
      <c r="J4413" s="74"/>
      <c r="K4413" s="78"/>
    </row>
    <row r="4414" spans="1:11" s="131" customFormat="1" ht="41.25" customHeight="1" thickBot="1">
      <c r="A4414" s="68"/>
      <c r="B4414" s="77"/>
      <c r="C4414" s="76"/>
      <c r="D4414" s="69" t="e">
        <f>VLOOKUP($C4413:$C$4969,$C$27:$D$4969,2,0)</f>
        <v>#N/A</v>
      </c>
      <c r="E4414" s="79"/>
      <c r="F4414" s="70" t="e">
        <f>VLOOKUP($E4414:$E$4969,'PLANO DE APLICAÇÃO'!$A$4:$B$1013,2,0)</f>
        <v>#N/A</v>
      </c>
      <c r="G4414" s="71"/>
      <c r="H4414" s="130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73"/>
      <c r="J4414" s="74"/>
      <c r="K4414" s="78"/>
    </row>
    <row r="4415" spans="1:11" s="131" customFormat="1" ht="41.25" customHeight="1" thickBot="1">
      <c r="A4415" s="68"/>
      <c r="B4415" s="77"/>
      <c r="C4415" s="76"/>
      <c r="D4415" s="69" t="e">
        <f>VLOOKUP($C4414:$C$4969,$C$27:$D$4969,2,0)</f>
        <v>#N/A</v>
      </c>
      <c r="E4415" s="79"/>
      <c r="F4415" s="70" t="e">
        <f>VLOOKUP($E4415:$E$4969,'PLANO DE APLICAÇÃO'!$A$4:$B$1013,2,0)</f>
        <v>#N/A</v>
      </c>
      <c r="G4415" s="71"/>
      <c r="H4415" s="130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73"/>
      <c r="J4415" s="74"/>
      <c r="K4415" s="78"/>
    </row>
    <row r="4416" spans="1:11" s="131" customFormat="1" ht="41.25" customHeight="1" thickBot="1">
      <c r="A4416" s="68"/>
      <c r="B4416" s="77"/>
      <c r="C4416" s="76"/>
      <c r="D4416" s="69" t="e">
        <f>VLOOKUP($C4415:$C$4969,$C$27:$D$4969,2,0)</f>
        <v>#N/A</v>
      </c>
      <c r="E4416" s="79"/>
      <c r="F4416" s="70" t="e">
        <f>VLOOKUP($E4416:$E$4969,'PLANO DE APLICAÇÃO'!$A$4:$B$1013,2,0)</f>
        <v>#N/A</v>
      </c>
      <c r="G4416" s="71"/>
      <c r="H4416" s="130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73"/>
      <c r="J4416" s="74"/>
      <c r="K4416" s="78"/>
    </row>
    <row r="4417" spans="1:11" s="131" customFormat="1" ht="41.25" customHeight="1" thickBot="1">
      <c r="A4417" s="68"/>
      <c r="B4417" s="77"/>
      <c r="C4417" s="76"/>
      <c r="D4417" s="69" t="e">
        <f>VLOOKUP($C4416:$C$4969,$C$27:$D$4969,2,0)</f>
        <v>#N/A</v>
      </c>
      <c r="E4417" s="79"/>
      <c r="F4417" s="70" t="e">
        <f>VLOOKUP($E4417:$E$4969,'PLANO DE APLICAÇÃO'!$A$4:$B$1013,2,0)</f>
        <v>#N/A</v>
      </c>
      <c r="G4417" s="71"/>
      <c r="H4417" s="130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73"/>
      <c r="J4417" s="74"/>
      <c r="K4417" s="78"/>
    </row>
    <row r="4418" spans="1:11" s="131" customFormat="1" ht="41.25" customHeight="1" thickBot="1">
      <c r="A4418" s="68"/>
      <c r="B4418" s="77"/>
      <c r="C4418" s="76"/>
      <c r="D4418" s="69" t="e">
        <f>VLOOKUP($C4417:$C$4969,$C$27:$D$4969,2,0)</f>
        <v>#N/A</v>
      </c>
      <c r="E4418" s="79"/>
      <c r="F4418" s="70" t="e">
        <f>VLOOKUP($E4418:$E$4969,'PLANO DE APLICAÇÃO'!$A$4:$B$1013,2,0)</f>
        <v>#N/A</v>
      </c>
      <c r="G4418" s="71"/>
      <c r="H4418" s="130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73"/>
      <c r="J4418" s="74"/>
      <c r="K4418" s="78"/>
    </row>
    <row r="4419" spans="1:11" s="131" customFormat="1" ht="41.25" customHeight="1" thickBot="1">
      <c r="A4419" s="68"/>
      <c r="B4419" s="77"/>
      <c r="C4419" s="76"/>
      <c r="D4419" s="69" t="e">
        <f>VLOOKUP($C4418:$C$4969,$C$27:$D$4969,2,0)</f>
        <v>#N/A</v>
      </c>
      <c r="E4419" s="79"/>
      <c r="F4419" s="70" t="e">
        <f>VLOOKUP($E4419:$E$4969,'PLANO DE APLICAÇÃO'!$A$4:$B$1013,2,0)</f>
        <v>#N/A</v>
      </c>
      <c r="G4419" s="71"/>
      <c r="H4419" s="130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73"/>
      <c r="J4419" s="74"/>
      <c r="K4419" s="78"/>
    </row>
    <row r="4420" spans="1:11" s="131" customFormat="1" ht="41.25" customHeight="1" thickBot="1">
      <c r="A4420" s="68"/>
      <c r="B4420" s="77"/>
      <c r="C4420" s="76"/>
      <c r="D4420" s="69" t="e">
        <f>VLOOKUP($C4419:$C$4969,$C$27:$D$4969,2,0)</f>
        <v>#N/A</v>
      </c>
      <c r="E4420" s="79"/>
      <c r="F4420" s="70" t="e">
        <f>VLOOKUP($E4420:$E$4969,'PLANO DE APLICAÇÃO'!$A$4:$B$1013,2,0)</f>
        <v>#N/A</v>
      </c>
      <c r="G4420" s="71"/>
      <c r="H4420" s="130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73"/>
      <c r="J4420" s="74"/>
      <c r="K4420" s="78"/>
    </row>
    <row r="4421" spans="1:11" s="131" customFormat="1" ht="41.25" customHeight="1" thickBot="1">
      <c r="A4421" s="68"/>
      <c r="B4421" s="77"/>
      <c r="C4421" s="76"/>
      <c r="D4421" s="69" t="e">
        <f>VLOOKUP($C4420:$C$4969,$C$27:$D$4969,2,0)</f>
        <v>#N/A</v>
      </c>
      <c r="E4421" s="79"/>
      <c r="F4421" s="70" t="e">
        <f>VLOOKUP($E4421:$E$4969,'PLANO DE APLICAÇÃO'!$A$4:$B$1013,2,0)</f>
        <v>#N/A</v>
      </c>
      <c r="G4421" s="71"/>
      <c r="H4421" s="130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73"/>
      <c r="J4421" s="74"/>
      <c r="K4421" s="78"/>
    </row>
    <row r="4422" spans="1:11" s="131" customFormat="1" ht="41.25" customHeight="1" thickBot="1">
      <c r="A4422" s="68"/>
      <c r="B4422" s="77"/>
      <c r="C4422" s="76"/>
      <c r="D4422" s="69" t="e">
        <f>VLOOKUP($C4421:$C$4969,$C$27:$D$4969,2,0)</f>
        <v>#N/A</v>
      </c>
      <c r="E4422" s="79"/>
      <c r="F4422" s="70" t="e">
        <f>VLOOKUP($E4422:$E$4969,'PLANO DE APLICAÇÃO'!$A$4:$B$1013,2,0)</f>
        <v>#N/A</v>
      </c>
      <c r="G4422" s="71"/>
      <c r="H4422" s="130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73"/>
      <c r="J4422" s="74"/>
      <c r="K4422" s="78"/>
    </row>
    <row r="4423" spans="1:11" s="131" customFormat="1" ht="41.25" customHeight="1" thickBot="1">
      <c r="A4423" s="68"/>
      <c r="B4423" s="77"/>
      <c r="C4423" s="76"/>
      <c r="D4423" s="69" t="e">
        <f>VLOOKUP($C4422:$C$4969,$C$27:$D$4969,2,0)</f>
        <v>#N/A</v>
      </c>
      <c r="E4423" s="79"/>
      <c r="F4423" s="70" t="e">
        <f>VLOOKUP($E4423:$E$4969,'PLANO DE APLICAÇÃO'!$A$4:$B$1013,2,0)</f>
        <v>#N/A</v>
      </c>
      <c r="G4423" s="71"/>
      <c r="H4423" s="130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73"/>
      <c r="J4423" s="74"/>
      <c r="K4423" s="78"/>
    </row>
    <row r="4424" spans="1:11" s="131" customFormat="1" ht="41.25" customHeight="1" thickBot="1">
      <c r="A4424" s="68"/>
      <c r="B4424" s="77"/>
      <c r="C4424" s="76"/>
      <c r="D4424" s="69" t="e">
        <f>VLOOKUP($C4423:$C$4969,$C$27:$D$4969,2,0)</f>
        <v>#N/A</v>
      </c>
      <c r="E4424" s="79"/>
      <c r="F4424" s="70" t="e">
        <f>VLOOKUP($E4424:$E$4969,'PLANO DE APLICAÇÃO'!$A$4:$B$1013,2,0)</f>
        <v>#N/A</v>
      </c>
      <c r="G4424" s="71"/>
      <c r="H4424" s="130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73"/>
      <c r="J4424" s="74"/>
      <c r="K4424" s="78"/>
    </row>
    <row r="4425" spans="1:11" s="131" customFormat="1" ht="41.25" customHeight="1" thickBot="1">
      <c r="A4425" s="68"/>
      <c r="B4425" s="77"/>
      <c r="C4425" s="76"/>
      <c r="D4425" s="69" t="e">
        <f>VLOOKUP($C4424:$C$4969,$C$27:$D$4969,2,0)</f>
        <v>#N/A</v>
      </c>
      <c r="E4425" s="79"/>
      <c r="F4425" s="70" t="e">
        <f>VLOOKUP($E4425:$E$4969,'PLANO DE APLICAÇÃO'!$A$4:$B$1013,2,0)</f>
        <v>#N/A</v>
      </c>
      <c r="G4425" s="71"/>
      <c r="H4425" s="130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73"/>
      <c r="J4425" s="74"/>
      <c r="K4425" s="78"/>
    </row>
    <row r="4426" spans="1:11" s="131" customFormat="1" ht="41.25" customHeight="1" thickBot="1">
      <c r="A4426" s="68"/>
      <c r="B4426" s="77"/>
      <c r="C4426" s="76"/>
      <c r="D4426" s="69" t="e">
        <f>VLOOKUP($C4425:$C$4969,$C$27:$D$4969,2,0)</f>
        <v>#N/A</v>
      </c>
      <c r="E4426" s="79"/>
      <c r="F4426" s="70" t="e">
        <f>VLOOKUP($E4426:$E$4969,'PLANO DE APLICAÇÃO'!$A$4:$B$1013,2,0)</f>
        <v>#N/A</v>
      </c>
      <c r="G4426" s="71"/>
      <c r="H4426" s="130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73"/>
      <c r="J4426" s="74"/>
      <c r="K4426" s="78"/>
    </row>
    <row r="4427" spans="1:11" s="131" customFormat="1" ht="41.25" customHeight="1" thickBot="1">
      <c r="A4427" s="68"/>
      <c r="B4427" s="77"/>
      <c r="C4427" s="76"/>
      <c r="D4427" s="69" t="e">
        <f>VLOOKUP($C4426:$C$4969,$C$27:$D$4969,2,0)</f>
        <v>#N/A</v>
      </c>
      <c r="E4427" s="79"/>
      <c r="F4427" s="70" t="e">
        <f>VLOOKUP($E4427:$E$4969,'PLANO DE APLICAÇÃO'!$A$4:$B$1013,2,0)</f>
        <v>#N/A</v>
      </c>
      <c r="G4427" s="71"/>
      <c r="H4427" s="130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73"/>
      <c r="J4427" s="74"/>
      <c r="K4427" s="78"/>
    </row>
    <row r="4428" spans="1:11" s="131" customFormat="1" ht="41.25" customHeight="1" thickBot="1">
      <c r="A4428" s="68"/>
      <c r="B4428" s="77"/>
      <c r="C4428" s="76"/>
      <c r="D4428" s="69" t="e">
        <f>VLOOKUP($C4427:$C$4969,$C$27:$D$4969,2,0)</f>
        <v>#N/A</v>
      </c>
      <c r="E4428" s="79"/>
      <c r="F4428" s="70" t="e">
        <f>VLOOKUP($E4428:$E$4969,'PLANO DE APLICAÇÃO'!$A$4:$B$1013,2,0)</f>
        <v>#N/A</v>
      </c>
      <c r="G4428" s="71"/>
      <c r="H4428" s="130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73"/>
      <c r="J4428" s="74"/>
      <c r="K4428" s="78"/>
    </row>
    <row r="4429" spans="1:11" s="131" customFormat="1" ht="41.25" customHeight="1" thickBot="1">
      <c r="A4429" s="68"/>
      <c r="B4429" s="77"/>
      <c r="C4429" s="76"/>
      <c r="D4429" s="69" t="e">
        <f>VLOOKUP($C4428:$C$4969,$C$27:$D$4969,2,0)</f>
        <v>#N/A</v>
      </c>
      <c r="E4429" s="79"/>
      <c r="F4429" s="70" t="e">
        <f>VLOOKUP($E4429:$E$4969,'PLANO DE APLICAÇÃO'!$A$4:$B$1013,2,0)</f>
        <v>#N/A</v>
      </c>
      <c r="G4429" s="71"/>
      <c r="H4429" s="130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73"/>
      <c r="J4429" s="74"/>
      <c r="K4429" s="78"/>
    </row>
    <row r="4430" spans="1:11" s="131" customFormat="1" ht="41.25" customHeight="1" thickBot="1">
      <c r="A4430" s="68"/>
      <c r="B4430" s="77"/>
      <c r="C4430" s="76"/>
      <c r="D4430" s="69" t="e">
        <f>VLOOKUP($C4429:$C$4969,$C$27:$D$4969,2,0)</f>
        <v>#N/A</v>
      </c>
      <c r="E4430" s="79"/>
      <c r="F4430" s="70" t="e">
        <f>VLOOKUP($E4430:$E$4969,'PLANO DE APLICAÇÃO'!$A$4:$B$1013,2,0)</f>
        <v>#N/A</v>
      </c>
      <c r="G4430" s="71"/>
      <c r="H4430" s="130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73"/>
      <c r="J4430" s="74"/>
      <c r="K4430" s="78"/>
    </row>
    <row r="4431" spans="1:11" s="131" customFormat="1" ht="41.25" customHeight="1" thickBot="1">
      <c r="A4431" s="68"/>
      <c r="B4431" s="77"/>
      <c r="C4431" s="76"/>
      <c r="D4431" s="69" t="e">
        <f>VLOOKUP($C4430:$C$4969,$C$27:$D$4969,2,0)</f>
        <v>#N/A</v>
      </c>
      <c r="E4431" s="79"/>
      <c r="F4431" s="70" t="e">
        <f>VLOOKUP($E4431:$E$4969,'PLANO DE APLICAÇÃO'!$A$4:$B$1013,2,0)</f>
        <v>#N/A</v>
      </c>
      <c r="G4431" s="71"/>
      <c r="H4431" s="130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73"/>
      <c r="J4431" s="74"/>
      <c r="K4431" s="78"/>
    </row>
    <row r="4432" spans="1:11" s="131" customFormat="1" ht="41.25" customHeight="1" thickBot="1">
      <c r="A4432" s="68"/>
      <c r="B4432" s="77"/>
      <c r="C4432" s="76"/>
      <c r="D4432" s="69" t="e">
        <f>VLOOKUP($C4431:$C$4969,$C$27:$D$4969,2,0)</f>
        <v>#N/A</v>
      </c>
      <c r="E4432" s="79"/>
      <c r="F4432" s="70" t="e">
        <f>VLOOKUP($E4432:$E$4969,'PLANO DE APLICAÇÃO'!$A$4:$B$1013,2,0)</f>
        <v>#N/A</v>
      </c>
      <c r="G4432" s="71"/>
      <c r="H4432" s="130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73"/>
      <c r="J4432" s="74"/>
      <c r="K4432" s="78"/>
    </row>
    <row r="4433" spans="1:11" s="131" customFormat="1" ht="41.25" customHeight="1" thickBot="1">
      <c r="A4433" s="68"/>
      <c r="B4433" s="77"/>
      <c r="C4433" s="76"/>
      <c r="D4433" s="69" t="e">
        <f>VLOOKUP($C4432:$C$4969,$C$27:$D$4969,2,0)</f>
        <v>#N/A</v>
      </c>
      <c r="E4433" s="79"/>
      <c r="F4433" s="70" t="e">
        <f>VLOOKUP($E4433:$E$4969,'PLANO DE APLICAÇÃO'!$A$4:$B$1013,2,0)</f>
        <v>#N/A</v>
      </c>
      <c r="G4433" s="71"/>
      <c r="H4433" s="130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73"/>
      <c r="J4433" s="74"/>
      <c r="K4433" s="78"/>
    </row>
    <row r="4434" spans="1:11" s="131" customFormat="1" ht="41.25" customHeight="1" thickBot="1">
      <c r="A4434" s="68"/>
      <c r="B4434" s="77"/>
      <c r="C4434" s="76"/>
      <c r="D4434" s="69" t="e">
        <f>VLOOKUP($C4433:$C$4969,$C$27:$D$4969,2,0)</f>
        <v>#N/A</v>
      </c>
      <c r="E4434" s="79"/>
      <c r="F4434" s="70" t="e">
        <f>VLOOKUP($E4434:$E$4969,'PLANO DE APLICAÇÃO'!$A$4:$B$1013,2,0)</f>
        <v>#N/A</v>
      </c>
      <c r="G4434" s="71"/>
      <c r="H4434" s="130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73"/>
      <c r="J4434" s="74"/>
      <c r="K4434" s="78"/>
    </row>
    <row r="4435" spans="1:11" s="131" customFormat="1" ht="41.25" customHeight="1" thickBot="1">
      <c r="A4435" s="68"/>
      <c r="B4435" s="77"/>
      <c r="C4435" s="76"/>
      <c r="D4435" s="69" t="e">
        <f>VLOOKUP($C4434:$C$4969,$C$27:$D$4969,2,0)</f>
        <v>#N/A</v>
      </c>
      <c r="E4435" s="79"/>
      <c r="F4435" s="70" t="e">
        <f>VLOOKUP($E4435:$E$4969,'PLANO DE APLICAÇÃO'!$A$4:$B$1013,2,0)</f>
        <v>#N/A</v>
      </c>
      <c r="G4435" s="71"/>
      <c r="H4435" s="130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73"/>
      <c r="J4435" s="74"/>
      <c r="K4435" s="78"/>
    </row>
    <row r="4436" spans="1:11" s="131" customFormat="1" ht="41.25" customHeight="1" thickBot="1">
      <c r="A4436" s="68"/>
      <c r="B4436" s="77"/>
      <c r="C4436" s="76"/>
      <c r="D4436" s="69" t="e">
        <f>VLOOKUP($C4435:$C$4969,$C$27:$D$4969,2,0)</f>
        <v>#N/A</v>
      </c>
      <c r="E4436" s="79"/>
      <c r="F4436" s="70" t="e">
        <f>VLOOKUP($E4436:$E$4969,'PLANO DE APLICAÇÃO'!$A$4:$B$1013,2,0)</f>
        <v>#N/A</v>
      </c>
      <c r="G4436" s="71"/>
      <c r="H4436" s="130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73"/>
      <c r="J4436" s="74"/>
      <c r="K4436" s="78"/>
    </row>
    <row r="4437" spans="1:11" s="131" customFormat="1" ht="41.25" customHeight="1" thickBot="1">
      <c r="A4437" s="68"/>
      <c r="B4437" s="77"/>
      <c r="C4437" s="76"/>
      <c r="D4437" s="69" t="e">
        <f>VLOOKUP($C4436:$C$4969,$C$27:$D$4969,2,0)</f>
        <v>#N/A</v>
      </c>
      <c r="E4437" s="79"/>
      <c r="F4437" s="70" t="e">
        <f>VLOOKUP($E4437:$E$4969,'PLANO DE APLICAÇÃO'!$A$4:$B$1013,2,0)</f>
        <v>#N/A</v>
      </c>
      <c r="G4437" s="71"/>
      <c r="H4437" s="130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73"/>
      <c r="J4437" s="74"/>
      <c r="K4437" s="78"/>
    </row>
    <row r="4438" spans="1:11" s="131" customFormat="1" ht="41.25" customHeight="1" thickBot="1">
      <c r="A4438" s="68"/>
      <c r="B4438" s="77"/>
      <c r="C4438" s="76"/>
      <c r="D4438" s="69" t="e">
        <f>VLOOKUP($C4437:$C$4969,$C$27:$D$4969,2,0)</f>
        <v>#N/A</v>
      </c>
      <c r="E4438" s="79"/>
      <c r="F4438" s="70" t="e">
        <f>VLOOKUP($E4438:$E$4969,'PLANO DE APLICAÇÃO'!$A$4:$B$1013,2,0)</f>
        <v>#N/A</v>
      </c>
      <c r="G4438" s="71"/>
      <c r="H4438" s="130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73"/>
      <c r="J4438" s="74"/>
      <c r="K4438" s="78"/>
    </row>
    <row r="4439" spans="1:11" s="131" customFormat="1" ht="41.25" customHeight="1" thickBot="1">
      <c r="A4439" s="68"/>
      <c r="B4439" s="77"/>
      <c r="C4439" s="76"/>
      <c r="D4439" s="69" t="e">
        <f>VLOOKUP($C4438:$C$4969,$C$27:$D$4969,2,0)</f>
        <v>#N/A</v>
      </c>
      <c r="E4439" s="79"/>
      <c r="F4439" s="70" t="e">
        <f>VLOOKUP($E4439:$E$4969,'PLANO DE APLICAÇÃO'!$A$4:$B$1013,2,0)</f>
        <v>#N/A</v>
      </c>
      <c r="G4439" s="71"/>
      <c r="H4439" s="130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73"/>
      <c r="J4439" s="74"/>
      <c r="K4439" s="78"/>
    </row>
    <row r="4440" spans="1:11" s="131" customFormat="1" ht="41.25" customHeight="1" thickBot="1">
      <c r="A4440" s="68"/>
      <c r="B4440" s="77"/>
      <c r="C4440" s="76"/>
      <c r="D4440" s="69" t="e">
        <f>VLOOKUP($C4439:$C$4969,$C$27:$D$4969,2,0)</f>
        <v>#N/A</v>
      </c>
      <c r="E4440" s="79"/>
      <c r="F4440" s="70" t="e">
        <f>VLOOKUP($E4440:$E$4969,'PLANO DE APLICAÇÃO'!$A$4:$B$1013,2,0)</f>
        <v>#N/A</v>
      </c>
      <c r="G4440" s="71"/>
      <c r="H4440" s="130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73"/>
      <c r="J4440" s="74"/>
      <c r="K4440" s="78"/>
    </row>
    <row r="4441" spans="1:11" s="131" customFormat="1" ht="41.25" customHeight="1" thickBot="1">
      <c r="A4441" s="68"/>
      <c r="B4441" s="77"/>
      <c r="C4441" s="76"/>
      <c r="D4441" s="69" t="e">
        <f>VLOOKUP($C4440:$C$4969,$C$27:$D$4969,2,0)</f>
        <v>#N/A</v>
      </c>
      <c r="E4441" s="79"/>
      <c r="F4441" s="70" t="e">
        <f>VLOOKUP($E4441:$E$4969,'PLANO DE APLICAÇÃO'!$A$4:$B$1013,2,0)</f>
        <v>#N/A</v>
      </c>
      <c r="G4441" s="71"/>
      <c r="H4441" s="130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73"/>
      <c r="J4441" s="74"/>
      <c r="K4441" s="78"/>
    </row>
    <row r="4442" spans="1:11" s="131" customFormat="1" ht="41.25" customHeight="1" thickBot="1">
      <c r="A4442" s="68"/>
      <c r="B4442" s="77"/>
      <c r="C4442" s="76"/>
      <c r="D4442" s="69" t="e">
        <f>VLOOKUP($C4441:$C$4969,$C$27:$D$4969,2,0)</f>
        <v>#N/A</v>
      </c>
      <c r="E4442" s="79"/>
      <c r="F4442" s="70" t="e">
        <f>VLOOKUP($E4442:$E$4969,'PLANO DE APLICAÇÃO'!$A$4:$B$1013,2,0)</f>
        <v>#N/A</v>
      </c>
      <c r="G4442" s="71"/>
      <c r="H4442" s="130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73"/>
      <c r="J4442" s="74"/>
      <c r="K4442" s="78"/>
    </row>
    <row r="4443" spans="1:11" s="131" customFormat="1" ht="41.25" customHeight="1" thickBot="1">
      <c r="A4443" s="68"/>
      <c r="B4443" s="77"/>
      <c r="C4443" s="76"/>
      <c r="D4443" s="69" t="e">
        <f>VLOOKUP($C4442:$C$4969,$C$27:$D$4969,2,0)</f>
        <v>#N/A</v>
      </c>
      <c r="E4443" s="79"/>
      <c r="F4443" s="70" t="e">
        <f>VLOOKUP($E4443:$E$4969,'PLANO DE APLICAÇÃO'!$A$4:$B$1013,2,0)</f>
        <v>#N/A</v>
      </c>
      <c r="G4443" s="71"/>
      <c r="H4443" s="130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73"/>
      <c r="J4443" s="74"/>
      <c r="K4443" s="78"/>
    </row>
    <row r="4444" spans="1:11" s="131" customFormat="1" ht="41.25" customHeight="1" thickBot="1">
      <c r="A4444" s="68"/>
      <c r="B4444" s="77"/>
      <c r="C4444" s="76"/>
      <c r="D4444" s="69" t="e">
        <f>VLOOKUP($C4443:$C$4969,$C$27:$D$4969,2,0)</f>
        <v>#N/A</v>
      </c>
      <c r="E4444" s="79"/>
      <c r="F4444" s="70" t="e">
        <f>VLOOKUP($E4444:$E$4969,'PLANO DE APLICAÇÃO'!$A$4:$B$1013,2,0)</f>
        <v>#N/A</v>
      </c>
      <c r="G4444" s="71"/>
      <c r="H4444" s="130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73"/>
      <c r="J4444" s="74"/>
      <c r="K4444" s="78"/>
    </row>
    <row r="4445" spans="1:11" s="131" customFormat="1" ht="41.25" customHeight="1" thickBot="1">
      <c r="A4445" s="68"/>
      <c r="B4445" s="77"/>
      <c r="C4445" s="76"/>
      <c r="D4445" s="69" t="e">
        <f>VLOOKUP($C4444:$C$4969,$C$27:$D$4969,2,0)</f>
        <v>#N/A</v>
      </c>
      <c r="E4445" s="79"/>
      <c r="F4445" s="70" t="e">
        <f>VLOOKUP($E4445:$E$4969,'PLANO DE APLICAÇÃO'!$A$4:$B$1013,2,0)</f>
        <v>#N/A</v>
      </c>
      <c r="G4445" s="71"/>
      <c r="H4445" s="130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73"/>
      <c r="J4445" s="74"/>
      <c r="K4445" s="78"/>
    </row>
    <row r="4446" spans="1:11" s="131" customFormat="1" ht="41.25" customHeight="1" thickBot="1">
      <c r="A4446" s="68"/>
      <c r="B4446" s="77"/>
      <c r="C4446" s="76"/>
      <c r="D4446" s="69" t="e">
        <f>VLOOKUP($C4445:$C$4969,$C$27:$D$4969,2,0)</f>
        <v>#N/A</v>
      </c>
      <c r="E4446" s="79"/>
      <c r="F4446" s="70" t="e">
        <f>VLOOKUP($E4446:$E$4969,'PLANO DE APLICAÇÃO'!$A$4:$B$1013,2,0)</f>
        <v>#N/A</v>
      </c>
      <c r="G4446" s="71"/>
      <c r="H4446" s="130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73"/>
      <c r="J4446" s="74"/>
      <c r="K4446" s="78"/>
    </row>
    <row r="4447" spans="1:11" s="131" customFormat="1" ht="41.25" customHeight="1" thickBot="1">
      <c r="A4447" s="68"/>
      <c r="B4447" s="77"/>
      <c r="C4447" s="76"/>
      <c r="D4447" s="69" t="e">
        <f>VLOOKUP($C4446:$C$4969,$C$27:$D$4969,2,0)</f>
        <v>#N/A</v>
      </c>
      <c r="E4447" s="79"/>
      <c r="F4447" s="70" t="e">
        <f>VLOOKUP($E4447:$E$4969,'PLANO DE APLICAÇÃO'!$A$4:$B$1013,2,0)</f>
        <v>#N/A</v>
      </c>
      <c r="G4447" s="71"/>
      <c r="H4447" s="130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73"/>
      <c r="J4447" s="74"/>
      <c r="K4447" s="78"/>
    </row>
    <row r="4448" spans="1:11" s="131" customFormat="1" ht="41.25" customHeight="1" thickBot="1">
      <c r="A4448" s="68"/>
      <c r="B4448" s="77"/>
      <c r="C4448" s="76"/>
      <c r="D4448" s="69" t="e">
        <f>VLOOKUP($C4447:$C$4969,$C$27:$D$4969,2,0)</f>
        <v>#N/A</v>
      </c>
      <c r="E4448" s="79"/>
      <c r="F4448" s="70" t="e">
        <f>VLOOKUP($E4448:$E$4969,'PLANO DE APLICAÇÃO'!$A$4:$B$1013,2,0)</f>
        <v>#N/A</v>
      </c>
      <c r="G4448" s="71"/>
      <c r="H4448" s="130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73"/>
      <c r="J4448" s="74"/>
      <c r="K4448" s="78"/>
    </row>
    <row r="4449" spans="1:11" s="131" customFormat="1" ht="41.25" customHeight="1" thickBot="1">
      <c r="A4449" s="68"/>
      <c r="B4449" s="77"/>
      <c r="C4449" s="76"/>
      <c r="D4449" s="69" t="e">
        <f>VLOOKUP($C4448:$C$4969,$C$27:$D$4969,2,0)</f>
        <v>#N/A</v>
      </c>
      <c r="E4449" s="79"/>
      <c r="F4449" s="70" t="e">
        <f>VLOOKUP($E4449:$E$4969,'PLANO DE APLICAÇÃO'!$A$4:$B$1013,2,0)</f>
        <v>#N/A</v>
      </c>
      <c r="G4449" s="71"/>
      <c r="H4449" s="130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73"/>
      <c r="J4449" s="74"/>
      <c r="K4449" s="78"/>
    </row>
    <row r="4450" spans="1:11" s="131" customFormat="1" ht="41.25" customHeight="1" thickBot="1">
      <c r="A4450" s="68"/>
      <c r="B4450" s="77"/>
      <c r="C4450" s="76"/>
      <c r="D4450" s="69" t="e">
        <f>VLOOKUP($C4449:$C$4969,$C$27:$D$4969,2,0)</f>
        <v>#N/A</v>
      </c>
      <c r="E4450" s="79"/>
      <c r="F4450" s="70" t="e">
        <f>VLOOKUP($E4450:$E$4969,'PLANO DE APLICAÇÃO'!$A$4:$B$1013,2,0)</f>
        <v>#N/A</v>
      </c>
      <c r="G4450" s="71"/>
      <c r="H4450" s="130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73"/>
      <c r="J4450" s="74"/>
      <c r="K4450" s="78"/>
    </row>
    <row r="4451" spans="1:11" s="131" customFormat="1" ht="41.25" customHeight="1" thickBot="1">
      <c r="A4451" s="68"/>
      <c r="B4451" s="77"/>
      <c r="C4451" s="76"/>
      <c r="D4451" s="69" t="e">
        <f>VLOOKUP($C4450:$C$4969,$C$27:$D$4969,2,0)</f>
        <v>#N/A</v>
      </c>
      <c r="E4451" s="79"/>
      <c r="F4451" s="70" t="e">
        <f>VLOOKUP($E4451:$E$4969,'PLANO DE APLICAÇÃO'!$A$4:$B$1013,2,0)</f>
        <v>#N/A</v>
      </c>
      <c r="G4451" s="71"/>
      <c r="H4451" s="130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73"/>
      <c r="J4451" s="74"/>
      <c r="K4451" s="78"/>
    </row>
    <row r="4452" spans="1:11" s="131" customFormat="1" ht="41.25" customHeight="1" thickBot="1">
      <c r="A4452" s="68"/>
      <c r="B4452" s="77"/>
      <c r="C4452" s="76"/>
      <c r="D4452" s="69" t="e">
        <f>VLOOKUP($C4451:$C$4969,$C$27:$D$4969,2,0)</f>
        <v>#N/A</v>
      </c>
      <c r="E4452" s="79"/>
      <c r="F4452" s="70" t="e">
        <f>VLOOKUP($E4452:$E$4969,'PLANO DE APLICAÇÃO'!$A$4:$B$1013,2,0)</f>
        <v>#N/A</v>
      </c>
      <c r="G4452" s="71"/>
      <c r="H4452" s="130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73"/>
      <c r="J4452" s="74"/>
      <c r="K4452" s="78"/>
    </row>
    <row r="4453" spans="1:11" s="131" customFormat="1" ht="41.25" customHeight="1" thickBot="1">
      <c r="A4453" s="68"/>
      <c r="B4453" s="77"/>
      <c r="C4453" s="76"/>
      <c r="D4453" s="69" t="e">
        <f>VLOOKUP($C4452:$C$4969,$C$27:$D$4969,2,0)</f>
        <v>#N/A</v>
      </c>
      <c r="E4453" s="79"/>
      <c r="F4453" s="70" t="e">
        <f>VLOOKUP($E4453:$E$4969,'PLANO DE APLICAÇÃO'!$A$4:$B$1013,2,0)</f>
        <v>#N/A</v>
      </c>
      <c r="G4453" s="71"/>
      <c r="H4453" s="130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73"/>
      <c r="J4453" s="74"/>
      <c r="K4453" s="78"/>
    </row>
    <row r="4454" spans="1:11" s="131" customFormat="1" ht="41.25" customHeight="1" thickBot="1">
      <c r="A4454" s="68"/>
      <c r="B4454" s="77"/>
      <c r="C4454" s="76"/>
      <c r="D4454" s="69" t="e">
        <f>VLOOKUP($C4453:$C$4969,$C$27:$D$4969,2,0)</f>
        <v>#N/A</v>
      </c>
      <c r="E4454" s="79"/>
      <c r="F4454" s="70" t="e">
        <f>VLOOKUP($E4454:$E$4969,'PLANO DE APLICAÇÃO'!$A$4:$B$1013,2,0)</f>
        <v>#N/A</v>
      </c>
      <c r="G4454" s="71"/>
      <c r="H4454" s="130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73"/>
      <c r="J4454" s="74"/>
      <c r="K4454" s="78"/>
    </row>
    <row r="4455" spans="1:11" s="131" customFormat="1" ht="41.25" customHeight="1" thickBot="1">
      <c r="A4455" s="68"/>
      <c r="B4455" s="77"/>
      <c r="C4455" s="76"/>
      <c r="D4455" s="69" t="e">
        <f>VLOOKUP($C4454:$C$4969,$C$27:$D$4969,2,0)</f>
        <v>#N/A</v>
      </c>
      <c r="E4455" s="79"/>
      <c r="F4455" s="70" t="e">
        <f>VLOOKUP($E4455:$E$4969,'PLANO DE APLICAÇÃO'!$A$4:$B$1013,2,0)</f>
        <v>#N/A</v>
      </c>
      <c r="G4455" s="71"/>
      <c r="H4455" s="130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73"/>
      <c r="J4455" s="74"/>
      <c r="K4455" s="78"/>
    </row>
    <row r="4456" spans="1:11" s="131" customFormat="1" ht="41.25" customHeight="1" thickBot="1">
      <c r="A4456" s="68"/>
      <c r="B4456" s="77"/>
      <c r="C4456" s="76"/>
      <c r="D4456" s="69" t="e">
        <f>VLOOKUP($C4455:$C$4969,$C$27:$D$4969,2,0)</f>
        <v>#N/A</v>
      </c>
      <c r="E4456" s="79"/>
      <c r="F4456" s="70" t="e">
        <f>VLOOKUP($E4456:$E$4969,'PLANO DE APLICAÇÃO'!$A$4:$B$1013,2,0)</f>
        <v>#N/A</v>
      </c>
      <c r="G4456" s="71"/>
      <c r="H4456" s="130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73"/>
      <c r="J4456" s="74"/>
      <c r="K4456" s="78"/>
    </row>
    <row r="4457" spans="1:11" s="131" customFormat="1" ht="41.25" customHeight="1" thickBot="1">
      <c r="A4457" s="68"/>
      <c r="B4457" s="77"/>
      <c r="C4457" s="76"/>
      <c r="D4457" s="69" t="e">
        <f>VLOOKUP($C4456:$C$4969,$C$27:$D$4969,2,0)</f>
        <v>#N/A</v>
      </c>
      <c r="E4457" s="79"/>
      <c r="F4457" s="70" t="e">
        <f>VLOOKUP($E4457:$E$4969,'PLANO DE APLICAÇÃO'!$A$4:$B$1013,2,0)</f>
        <v>#N/A</v>
      </c>
      <c r="G4457" s="71"/>
      <c r="H4457" s="130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73"/>
      <c r="J4457" s="74"/>
      <c r="K4457" s="78"/>
    </row>
    <row r="4458" spans="1:11" s="131" customFormat="1" ht="41.25" customHeight="1" thickBot="1">
      <c r="A4458" s="68"/>
      <c r="B4458" s="77"/>
      <c r="C4458" s="76"/>
      <c r="D4458" s="69" t="e">
        <f>VLOOKUP($C4457:$C$4969,$C$27:$D$4969,2,0)</f>
        <v>#N/A</v>
      </c>
      <c r="E4458" s="79"/>
      <c r="F4458" s="70" t="e">
        <f>VLOOKUP($E4458:$E$4969,'PLANO DE APLICAÇÃO'!$A$4:$B$1013,2,0)</f>
        <v>#N/A</v>
      </c>
      <c r="G4458" s="71"/>
      <c r="H4458" s="130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73"/>
      <c r="J4458" s="74"/>
      <c r="K4458" s="78"/>
    </row>
    <row r="4459" spans="1:11" s="131" customFormat="1" ht="41.25" customHeight="1" thickBot="1">
      <c r="A4459" s="68"/>
      <c r="B4459" s="77"/>
      <c r="C4459" s="76"/>
      <c r="D4459" s="69" t="e">
        <f>VLOOKUP($C4458:$C$4969,$C$27:$D$4969,2,0)</f>
        <v>#N/A</v>
      </c>
      <c r="E4459" s="79"/>
      <c r="F4459" s="70" t="e">
        <f>VLOOKUP($E4459:$E$4969,'PLANO DE APLICAÇÃO'!$A$4:$B$1013,2,0)</f>
        <v>#N/A</v>
      </c>
      <c r="G4459" s="71"/>
      <c r="H4459" s="130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73"/>
      <c r="J4459" s="74"/>
      <c r="K4459" s="78"/>
    </row>
    <row r="4460" spans="1:11" s="131" customFormat="1" ht="41.25" customHeight="1" thickBot="1">
      <c r="A4460" s="68"/>
      <c r="B4460" s="77"/>
      <c r="C4460" s="76"/>
      <c r="D4460" s="69" t="e">
        <f>VLOOKUP($C4459:$C$4969,$C$27:$D$4969,2,0)</f>
        <v>#N/A</v>
      </c>
      <c r="E4460" s="79"/>
      <c r="F4460" s="70" t="e">
        <f>VLOOKUP($E4460:$E$4969,'PLANO DE APLICAÇÃO'!$A$4:$B$1013,2,0)</f>
        <v>#N/A</v>
      </c>
      <c r="G4460" s="71"/>
      <c r="H4460" s="130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73"/>
      <c r="J4460" s="74"/>
      <c r="K4460" s="78"/>
    </row>
    <row r="4461" spans="1:11" s="131" customFormat="1" ht="41.25" customHeight="1" thickBot="1">
      <c r="A4461" s="68"/>
      <c r="B4461" s="77"/>
      <c r="C4461" s="76"/>
      <c r="D4461" s="69" t="e">
        <f>VLOOKUP($C4460:$C$4969,$C$27:$D$4969,2,0)</f>
        <v>#N/A</v>
      </c>
      <c r="E4461" s="79"/>
      <c r="F4461" s="70" t="e">
        <f>VLOOKUP($E4461:$E$4969,'PLANO DE APLICAÇÃO'!$A$4:$B$1013,2,0)</f>
        <v>#N/A</v>
      </c>
      <c r="G4461" s="71"/>
      <c r="H4461" s="130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73"/>
      <c r="J4461" s="74"/>
      <c r="K4461" s="78"/>
    </row>
    <row r="4462" spans="1:11" s="131" customFormat="1" ht="41.25" customHeight="1" thickBot="1">
      <c r="A4462" s="68"/>
      <c r="B4462" s="77"/>
      <c r="C4462" s="76"/>
      <c r="D4462" s="69" t="e">
        <f>VLOOKUP($C4461:$C$4969,$C$27:$D$4969,2,0)</f>
        <v>#N/A</v>
      </c>
      <c r="E4462" s="79"/>
      <c r="F4462" s="70" t="e">
        <f>VLOOKUP($E4462:$E$4969,'PLANO DE APLICAÇÃO'!$A$4:$B$1013,2,0)</f>
        <v>#N/A</v>
      </c>
      <c r="G4462" s="71"/>
      <c r="H4462" s="130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73"/>
      <c r="J4462" s="74"/>
      <c r="K4462" s="78"/>
    </row>
    <row r="4463" spans="1:11" s="131" customFormat="1" ht="41.25" customHeight="1" thickBot="1">
      <c r="A4463" s="68"/>
      <c r="B4463" s="77"/>
      <c r="C4463" s="76"/>
      <c r="D4463" s="69" t="e">
        <f>VLOOKUP($C4462:$C$4969,$C$27:$D$4969,2,0)</f>
        <v>#N/A</v>
      </c>
      <c r="E4463" s="79"/>
      <c r="F4463" s="70" t="e">
        <f>VLOOKUP($E4463:$E$4969,'PLANO DE APLICAÇÃO'!$A$4:$B$1013,2,0)</f>
        <v>#N/A</v>
      </c>
      <c r="G4463" s="71"/>
      <c r="H4463" s="130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73"/>
      <c r="J4463" s="74"/>
      <c r="K4463" s="78"/>
    </row>
    <row r="4464" spans="1:11" s="131" customFormat="1" ht="41.25" customHeight="1" thickBot="1">
      <c r="A4464" s="68"/>
      <c r="B4464" s="77"/>
      <c r="C4464" s="76"/>
      <c r="D4464" s="69" t="e">
        <f>VLOOKUP($C4463:$C$4969,$C$27:$D$4969,2,0)</f>
        <v>#N/A</v>
      </c>
      <c r="E4464" s="79"/>
      <c r="F4464" s="70" t="e">
        <f>VLOOKUP($E4464:$E$4969,'PLANO DE APLICAÇÃO'!$A$4:$B$1013,2,0)</f>
        <v>#N/A</v>
      </c>
      <c r="G4464" s="71"/>
      <c r="H4464" s="130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73"/>
      <c r="J4464" s="74"/>
      <c r="K4464" s="78"/>
    </row>
    <row r="4465" spans="1:11" s="131" customFormat="1" ht="41.25" customHeight="1" thickBot="1">
      <c r="A4465" s="68"/>
      <c r="B4465" s="77"/>
      <c r="C4465" s="76"/>
      <c r="D4465" s="69" t="e">
        <f>VLOOKUP($C4464:$C$4969,$C$27:$D$4969,2,0)</f>
        <v>#N/A</v>
      </c>
      <c r="E4465" s="79"/>
      <c r="F4465" s="70" t="e">
        <f>VLOOKUP($E4465:$E$4969,'PLANO DE APLICAÇÃO'!$A$4:$B$1013,2,0)</f>
        <v>#N/A</v>
      </c>
      <c r="G4465" s="71"/>
      <c r="H4465" s="130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73"/>
      <c r="J4465" s="74"/>
      <c r="K4465" s="78"/>
    </row>
    <row r="4466" spans="1:11" s="131" customFormat="1" ht="41.25" customHeight="1" thickBot="1">
      <c r="A4466" s="68"/>
      <c r="B4466" s="77"/>
      <c r="C4466" s="76"/>
      <c r="D4466" s="69" t="e">
        <f>VLOOKUP($C4465:$C$4969,$C$27:$D$4969,2,0)</f>
        <v>#N/A</v>
      </c>
      <c r="E4466" s="79"/>
      <c r="F4466" s="70" t="e">
        <f>VLOOKUP($E4466:$E$4969,'PLANO DE APLICAÇÃO'!$A$4:$B$1013,2,0)</f>
        <v>#N/A</v>
      </c>
      <c r="G4466" s="71"/>
      <c r="H4466" s="130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73"/>
      <c r="J4466" s="74"/>
      <c r="K4466" s="78"/>
    </row>
    <row r="4467" spans="1:11" s="131" customFormat="1" ht="41.25" customHeight="1" thickBot="1">
      <c r="A4467" s="68"/>
      <c r="B4467" s="77"/>
      <c r="C4467" s="76"/>
      <c r="D4467" s="69" t="e">
        <f>VLOOKUP($C4466:$C$4969,$C$27:$D$4969,2,0)</f>
        <v>#N/A</v>
      </c>
      <c r="E4467" s="79"/>
      <c r="F4467" s="70" t="e">
        <f>VLOOKUP($E4467:$E$4969,'PLANO DE APLICAÇÃO'!$A$4:$B$1013,2,0)</f>
        <v>#N/A</v>
      </c>
      <c r="G4467" s="71"/>
      <c r="H4467" s="130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73"/>
      <c r="J4467" s="74"/>
      <c r="K4467" s="78"/>
    </row>
    <row r="4468" spans="1:11" s="131" customFormat="1" ht="41.25" customHeight="1" thickBot="1">
      <c r="A4468" s="68"/>
      <c r="B4468" s="77"/>
      <c r="C4468" s="76"/>
      <c r="D4468" s="69" t="e">
        <f>VLOOKUP($C4467:$C$4969,$C$27:$D$4969,2,0)</f>
        <v>#N/A</v>
      </c>
      <c r="E4468" s="79"/>
      <c r="F4468" s="70" t="e">
        <f>VLOOKUP($E4468:$E$4969,'PLANO DE APLICAÇÃO'!$A$4:$B$1013,2,0)</f>
        <v>#N/A</v>
      </c>
      <c r="G4468" s="71"/>
      <c r="H4468" s="130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73"/>
      <c r="J4468" s="74"/>
      <c r="K4468" s="78"/>
    </row>
    <row r="4469" spans="1:11" s="131" customFormat="1" ht="41.25" customHeight="1" thickBot="1">
      <c r="A4469" s="68"/>
      <c r="B4469" s="77"/>
      <c r="C4469" s="76"/>
      <c r="D4469" s="69" t="e">
        <f>VLOOKUP($C4468:$C$4969,$C$27:$D$4969,2,0)</f>
        <v>#N/A</v>
      </c>
      <c r="E4469" s="79"/>
      <c r="F4469" s="70" t="e">
        <f>VLOOKUP($E4469:$E$4969,'PLANO DE APLICAÇÃO'!$A$4:$B$1013,2,0)</f>
        <v>#N/A</v>
      </c>
      <c r="G4469" s="71"/>
      <c r="H4469" s="130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73"/>
      <c r="J4469" s="74"/>
      <c r="K4469" s="78"/>
    </row>
    <row r="4470" spans="1:11" s="131" customFormat="1" ht="41.25" customHeight="1" thickBot="1">
      <c r="A4470" s="68"/>
      <c r="B4470" s="77"/>
      <c r="C4470" s="76"/>
      <c r="D4470" s="69" t="e">
        <f>VLOOKUP($C4469:$C$4969,$C$27:$D$4969,2,0)</f>
        <v>#N/A</v>
      </c>
      <c r="E4470" s="79"/>
      <c r="F4470" s="70" t="e">
        <f>VLOOKUP($E4470:$E$4969,'PLANO DE APLICAÇÃO'!$A$4:$B$1013,2,0)</f>
        <v>#N/A</v>
      </c>
      <c r="G4470" s="71"/>
      <c r="H4470" s="130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73"/>
      <c r="J4470" s="74"/>
      <c r="K4470" s="78"/>
    </row>
    <row r="4471" spans="1:11" s="131" customFormat="1" ht="41.25" customHeight="1" thickBot="1">
      <c r="A4471" s="68"/>
      <c r="B4471" s="77"/>
      <c r="C4471" s="76"/>
      <c r="D4471" s="69" t="e">
        <f>VLOOKUP($C4470:$C$4969,$C$27:$D$4969,2,0)</f>
        <v>#N/A</v>
      </c>
      <c r="E4471" s="79"/>
      <c r="F4471" s="70" t="e">
        <f>VLOOKUP($E4471:$E$4969,'PLANO DE APLICAÇÃO'!$A$4:$B$1013,2,0)</f>
        <v>#N/A</v>
      </c>
      <c r="G4471" s="71"/>
      <c r="H4471" s="130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73"/>
      <c r="J4471" s="74"/>
      <c r="K4471" s="78"/>
    </row>
    <row r="4472" spans="1:11" s="131" customFormat="1" ht="41.25" customHeight="1" thickBot="1">
      <c r="A4472" s="68"/>
      <c r="B4472" s="77"/>
      <c r="C4472" s="76"/>
      <c r="D4472" s="69" t="e">
        <f>VLOOKUP($C4471:$C$4969,$C$27:$D$4969,2,0)</f>
        <v>#N/A</v>
      </c>
      <c r="E4472" s="79"/>
      <c r="F4472" s="70" t="e">
        <f>VLOOKUP($E4472:$E$4969,'PLANO DE APLICAÇÃO'!$A$4:$B$1013,2,0)</f>
        <v>#N/A</v>
      </c>
      <c r="G4472" s="71"/>
      <c r="H4472" s="130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73"/>
      <c r="J4472" s="74"/>
      <c r="K4472" s="78"/>
    </row>
    <row r="4473" spans="1:11" s="131" customFormat="1" ht="41.25" customHeight="1" thickBot="1">
      <c r="A4473" s="68"/>
      <c r="B4473" s="77"/>
      <c r="C4473" s="76"/>
      <c r="D4473" s="69" t="e">
        <f>VLOOKUP($C4472:$C$4969,$C$27:$D$4969,2,0)</f>
        <v>#N/A</v>
      </c>
      <c r="E4473" s="79"/>
      <c r="F4473" s="70" t="e">
        <f>VLOOKUP($E4473:$E$4969,'PLANO DE APLICAÇÃO'!$A$4:$B$1013,2,0)</f>
        <v>#N/A</v>
      </c>
      <c r="G4473" s="71"/>
      <c r="H4473" s="130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73"/>
      <c r="J4473" s="74"/>
      <c r="K4473" s="78"/>
    </row>
    <row r="4474" spans="1:11" s="131" customFormat="1" ht="41.25" customHeight="1" thickBot="1">
      <c r="A4474" s="68"/>
      <c r="B4474" s="77"/>
      <c r="C4474" s="76"/>
      <c r="D4474" s="69" t="e">
        <f>VLOOKUP($C4473:$C$4969,$C$27:$D$4969,2,0)</f>
        <v>#N/A</v>
      </c>
      <c r="E4474" s="79"/>
      <c r="F4474" s="70" t="e">
        <f>VLOOKUP($E4474:$E$4969,'PLANO DE APLICAÇÃO'!$A$4:$B$1013,2,0)</f>
        <v>#N/A</v>
      </c>
      <c r="G4474" s="71"/>
      <c r="H4474" s="130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73"/>
      <c r="J4474" s="74"/>
      <c r="K4474" s="78"/>
    </row>
    <row r="4475" spans="1:11" s="131" customFormat="1" ht="41.25" customHeight="1" thickBot="1">
      <c r="A4475" s="68"/>
      <c r="B4475" s="77"/>
      <c r="C4475" s="76"/>
      <c r="D4475" s="69" t="e">
        <f>VLOOKUP($C4474:$C$4969,$C$27:$D$4969,2,0)</f>
        <v>#N/A</v>
      </c>
      <c r="E4475" s="79"/>
      <c r="F4475" s="70" t="e">
        <f>VLOOKUP($E4475:$E$4969,'PLANO DE APLICAÇÃO'!$A$4:$B$1013,2,0)</f>
        <v>#N/A</v>
      </c>
      <c r="G4475" s="71"/>
      <c r="H4475" s="130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73"/>
      <c r="J4475" s="74"/>
      <c r="K4475" s="78"/>
    </row>
    <row r="4476" spans="1:11" s="131" customFormat="1" ht="41.25" customHeight="1" thickBot="1">
      <c r="A4476" s="68"/>
      <c r="B4476" s="77"/>
      <c r="C4476" s="76"/>
      <c r="D4476" s="69" t="e">
        <f>VLOOKUP($C4475:$C$4969,$C$27:$D$4969,2,0)</f>
        <v>#N/A</v>
      </c>
      <c r="E4476" s="79"/>
      <c r="F4476" s="70" t="e">
        <f>VLOOKUP($E4476:$E$4969,'PLANO DE APLICAÇÃO'!$A$4:$B$1013,2,0)</f>
        <v>#N/A</v>
      </c>
      <c r="G4476" s="71"/>
      <c r="H4476" s="130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73"/>
      <c r="J4476" s="74"/>
      <c r="K4476" s="78"/>
    </row>
    <row r="4477" spans="1:11" s="131" customFormat="1" ht="41.25" customHeight="1" thickBot="1">
      <c r="A4477" s="68"/>
      <c r="B4477" s="77"/>
      <c r="C4477" s="76"/>
      <c r="D4477" s="69" t="e">
        <f>VLOOKUP($C4476:$C$4969,$C$27:$D$4969,2,0)</f>
        <v>#N/A</v>
      </c>
      <c r="E4477" s="79"/>
      <c r="F4477" s="70" t="e">
        <f>VLOOKUP($E4477:$E$4969,'PLANO DE APLICAÇÃO'!$A$4:$B$1013,2,0)</f>
        <v>#N/A</v>
      </c>
      <c r="G4477" s="71"/>
      <c r="H4477" s="130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73"/>
      <c r="J4477" s="74"/>
      <c r="K4477" s="78"/>
    </row>
    <row r="4478" spans="1:11" s="131" customFormat="1" ht="41.25" customHeight="1" thickBot="1">
      <c r="A4478" s="68"/>
      <c r="B4478" s="77"/>
      <c r="C4478" s="76"/>
      <c r="D4478" s="69" t="e">
        <f>VLOOKUP($C4477:$C$4969,$C$27:$D$4969,2,0)</f>
        <v>#N/A</v>
      </c>
      <c r="E4478" s="79"/>
      <c r="F4478" s="70" t="e">
        <f>VLOOKUP($E4478:$E$4969,'PLANO DE APLICAÇÃO'!$A$4:$B$1013,2,0)</f>
        <v>#N/A</v>
      </c>
      <c r="G4478" s="71"/>
      <c r="H4478" s="130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73"/>
      <c r="J4478" s="74"/>
      <c r="K4478" s="78"/>
    </row>
    <row r="4479" spans="1:11" s="131" customFormat="1" ht="41.25" customHeight="1" thickBot="1">
      <c r="A4479" s="68"/>
      <c r="B4479" s="77"/>
      <c r="C4479" s="76"/>
      <c r="D4479" s="69" t="e">
        <f>VLOOKUP($C4478:$C$4969,$C$27:$D$4969,2,0)</f>
        <v>#N/A</v>
      </c>
      <c r="E4479" s="79"/>
      <c r="F4479" s="70" t="e">
        <f>VLOOKUP($E4479:$E$4969,'PLANO DE APLICAÇÃO'!$A$4:$B$1013,2,0)</f>
        <v>#N/A</v>
      </c>
      <c r="G4479" s="71"/>
      <c r="H4479" s="130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73"/>
      <c r="J4479" s="74"/>
      <c r="K4479" s="78"/>
    </row>
    <row r="4480" spans="1:11" s="131" customFormat="1" ht="41.25" customHeight="1" thickBot="1">
      <c r="A4480" s="68"/>
      <c r="B4480" s="77"/>
      <c r="C4480" s="76"/>
      <c r="D4480" s="69" t="e">
        <f>VLOOKUP($C4479:$C$4969,$C$27:$D$4969,2,0)</f>
        <v>#N/A</v>
      </c>
      <c r="E4480" s="79"/>
      <c r="F4480" s="70" t="e">
        <f>VLOOKUP($E4480:$E$4969,'PLANO DE APLICAÇÃO'!$A$4:$B$1013,2,0)</f>
        <v>#N/A</v>
      </c>
      <c r="G4480" s="71"/>
      <c r="H4480" s="130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73"/>
      <c r="J4480" s="74"/>
      <c r="K4480" s="78"/>
    </row>
    <row r="4481" spans="1:11" s="131" customFormat="1" ht="41.25" customHeight="1" thickBot="1">
      <c r="A4481" s="68"/>
      <c r="B4481" s="77"/>
      <c r="C4481" s="76"/>
      <c r="D4481" s="69" t="e">
        <f>VLOOKUP($C4480:$C$4969,$C$27:$D$4969,2,0)</f>
        <v>#N/A</v>
      </c>
      <c r="E4481" s="79"/>
      <c r="F4481" s="70" t="e">
        <f>VLOOKUP($E4481:$E$4969,'PLANO DE APLICAÇÃO'!$A$4:$B$1013,2,0)</f>
        <v>#N/A</v>
      </c>
      <c r="G4481" s="71"/>
      <c r="H4481" s="130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73"/>
      <c r="J4481" s="74"/>
      <c r="K4481" s="78"/>
    </row>
    <row r="4482" spans="1:11" s="131" customFormat="1" ht="41.25" customHeight="1" thickBot="1">
      <c r="A4482" s="68"/>
      <c r="B4482" s="77"/>
      <c r="C4482" s="76"/>
      <c r="D4482" s="69" t="e">
        <f>VLOOKUP($C4481:$C$4969,$C$27:$D$4969,2,0)</f>
        <v>#N/A</v>
      </c>
      <c r="E4482" s="79"/>
      <c r="F4482" s="70" t="e">
        <f>VLOOKUP($E4482:$E$4969,'PLANO DE APLICAÇÃO'!$A$4:$B$1013,2,0)</f>
        <v>#N/A</v>
      </c>
      <c r="G4482" s="71"/>
      <c r="H4482" s="130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73"/>
      <c r="J4482" s="74"/>
      <c r="K4482" s="78"/>
    </row>
    <row r="4483" spans="1:11" s="131" customFormat="1" ht="41.25" customHeight="1" thickBot="1">
      <c r="A4483" s="68"/>
      <c r="B4483" s="77"/>
      <c r="C4483" s="76"/>
      <c r="D4483" s="69" t="e">
        <f>VLOOKUP($C4482:$C$4969,$C$27:$D$4969,2,0)</f>
        <v>#N/A</v>
      </c>
      <c r="E4483" s="79"/>
      <c r="F4483" s="70" t="e">
        <f>VLOOKUP($E4483:$E$4969,'PLANO DE APLICAÇÃO'!$A$4:$B$1013,2,0)</f>
        <v>#N/A</v>
      </c>
      <c r="G4483" s="71"/>
      <c r="H4483" s="130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73"/>
      <c r="J4483" s="74"/>
      <c r="K4483" s="78"/>
    </row>
    <row r="4484" spans="1:11" s="131" customFormat="1" ht="41.25" customHeight="1" thickBot="1">
      <c r="A4484" s="68"/>
      <c r="B4484" s="77"/>
      <c r="C4484" s="76"/>
      <c r="D4484" s="69" t="e">
        <f>VLOOKUP($C4483:$C$4969,$C$27:$D$4969,2,0)</f>
        <v>#N/A</v>
      </c>
      <c r="E4484" s="79"/>
      <c r="F4484" s="70" t="e">
        <f>VLOOKUP($E4484:$E$4969,'PLANO DE APLICAÇÃO'!$A$4:$B$1013,2,0)</f>
        <v>#N/A</v>
      </c>
      <c r="G4484" s="71"/>
      <c r="H4484" s="130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73"/>
      <c r="J4484" s="74"/>
      <c r="K4484" s="78"/>
    </row>
    <row r="4485" spans="1:11" s="131" customFormat="1" ht="41.25" customHeight="1" thickBot="1">
      <c r="A4485" s="68"/>
      <c r="B4485" s="77"/>
      <c r="C4485" s="76"/>
      <c r="D4485" s="69" t="e">
        <f>VLOOKUP($C4484:$C$4969,$C$27:$D$4969,2,0)</f>
        <v>#N/A</v>
      </c>
      <c r="E4485" s="79"/>
      <c r="F4485" s="70" t="e">
        <f>VLOOKUP($E4485:$E$4969,'PLANO DE APLICAÇÃO'!$A$4:$B$1013,2,0)</f>
        <v>#N/A</v>
      </c>
      <c r="G4485" s="71"/>
      <c r="H4485" s="130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73"/>
      <c r="J4485" s="74"/>
      <c r="K4485" s="78"/>
    </row>
    <row r="4486" spans="1:11" s="131" customFormat="1" ht="41.25" customHeight="1" thickBot="1">
      <c r="A4486" s="68"/>
      <c r="B4486" s="77"/>
      <c r="C4486" s="76"/>
      <c r="D4486" s="69" t="e">
        <f>VLOOKUP($C4485:$C$4969,$C$27:$D$4969,2,0)</f>
        <v>#N/A</v>
      </c>
      <c r="E4486" s="79"/>
      <c r="F4486" s="70" t="e">
        <f>VLOOKUP($E4486:$E$4969,'PLANO DE APLICAÇÃO'!$A$4:$B$1013,2,0)</f>
        <v>#N/A</v>
      </c>
      <c r="G4486" s="71"/>
      <c r="H4486" s="130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73"/>
      <c r="J4486" s="74"/>
      <c r="K4486" s="78"/>
    </row>
    <row r="4487" spans="1:11" s="131" customFormat="1" ht="41.25" customHeight="1" thickBot="1">
      <c r="A4487" s="68"/>
      <c r="B4487" s="77"/>
      <c r="C4487" s="76"/>
      <c r="D4487" s="69" t="e">
        <f>VLOOKUP($C4486:$C$4969,$C$27:$D$4969,2,0)</f>
        <v>#N/A</v>
      </c>
      <c r="E4487" s="79"/>
      <c r="F4487" s="70" t="e">
        <f>VLOOKUP($E4487:$E$4969,'PLANO DE APLICAÇÃO'!$A$4:$B$1013,2,0)</f>
        <v>#N/A</v>
      </c>
      <c r="G4487" s="71"/>
      <c r="H4487" s="130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73"/>
      <c r="J4487" s="74"/>
      <c r="K4487" s="78"/>
    </row>
    <row r="4488" spans="1:11" s="131" customFormat="1" ht="41.25" customHeight="1" thickBot="1">
      <c r="A4488" s="68"/>
      <c r="B4488" s="77"/>
      <c r="C4488" s="76"/>
      <c r="D4488" s="69" t="e">
        <f>VLOOKUP($C4487:$C$4969,$C$27:$D$4969,2,0)</f>
        <v>#N/A</v>
      </c>
      <c r="E4488" s="79"/>
      <c r="F4488" s="70" t="e">
        <f>VLOOKUP($E4488:$E$4969,'PLANO DE APLICAÇÃO'!$A$4:$B$1013,2,0)</f>
        <v>#N/A</v>
      </c>
      <c r="G4488" s="71"/>
      <c r="H4488" s="130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73"/>
      <c r="J4488" s="74"/>
      <c r="K4488" s="78"/>
    </row>
    <row r="4489" spans="1:11" s="131" customFormat="1" ht="41.25" customHeight="1" thickBot="1">
      <c r="A4489" s="68"/>
      <c r="B4489" s="77"/>
      <c r="C4489" s="76"/>
      <c r="D4489" s="69" t="e">
        <f>VLOOKUP($C4488:$C$4969,$C$27:$D$4969,2,0)</f>
        <v>#N/A</v>
      </c>
      <c r="E4489" s="79"/>
      <c r="F4489" s="70" t="e">
        <f>VLOOKUP($E4489:$E$4969,'PLANO DE APLICAÇÃO'!$A$4:$B$1013,2,0)</f>
        <v>#N/A</v>
      </c>
      <c r="G4489" s="71"/>
      <c r="H4489" s="130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73"/>
      <c r="J4489" s="74"/>
      <c r="K4489" s="78"/>
    </row>
    <row r="4490" spans="1:11" s="131" customFormat="1" ht="41.25" customHeight="1" thickBot="1">
      <c r="A4490" s="68"/>
      <c r="B4490" s="77"/>
      <c r="C4490" s="76"/>
      <c r="D4490" s="69" t="e">
        <f>VLOOKUP($C4489:$C$4969,$C$27:$D$4969,2,0)</f>
        <v>#N/A</v>
      </c>
      <c r="E4490" s="79"/>
      <c r="F4490" s="70" t="e">
        <f>VLOOKUP($E4490:$E$4969,'PLANO DE APLICAÇÃO'!$A$4:$B$1013,2,0)</f>
        <v>#N/A</v>
      </c>
      <c r="G4490" s="71"/>
      <c r="H4490" s="130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73"/>
      <c r="J4490" s="74"/>
      <c r="K4490" s="78"/>
    </row>
    <row r="4491" spans="1:11" s="131" customFormat="1" ht="41.25" customHeight="1" thickBot="1">
      <c r="A4491" s="68"/>
      <c r="B4491" s="77"/>
      <c r="C4491" s="76"/>
      <c r="D4491" s="69" t="e">
        <f>VLOOKUP($C4490:$C$4969,$C$27:$D$4969,2,0)</f>
        <v>#N/A</v>
      </c>
      <c r="E4491" s="79"/>
      <c r="F4491" s="70" t="e">
        <f>VLOOKUP($E4491:$E$4969,'PLANO DE APLICAÇÃO'!$A$4:$B$1013,2,0)</f>
        <v>#N/A</v>
      </c>
      <c r="G4491" s="71"/>
      <c r="H4491" s="130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73"/>
      <c r="J4491" s="74"/>
      <c r="K4491" s="78"/>
    </row>
    <row r="4492" spans="1:11" s="131" customFormat="1" ht="41.25" customHeight="1" thickBot="1">
      <c r="A4492" s="68"/>
      <c r="B4492" s="77"/>
      <c r="C4492" s="76"/>
      <c r="D4492" s="69" t="e">
        <f>VLOOKUP($C4491:$C$4969,$C$27:$D$4969,2,0)</f>
        <v>#N/A</v>
      </c>
      <c r="E4492" s="79"/>
      <c r="F4492" s="70" t="e">
        <f>VLOOKUP($E4492:$E$4969,'PLANO DE APLICAÇÃO'!$A$4:$B$1013,2,0)</f>
        <v>#N/A</v>
      </c>
      <c r="G4492" s="71"/>
      <c r="H4492" s="130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73"/>
      <c r="J4492" s="74"/>
      <c r="K4492" s="78"/>
    </row>
    <row r="4493" spans="1:11" s="131" customFormat="1" ht="41.25" customHeight="1" thickBot="1">
      <c r="A4493" s="68"/>
      <c r="B4493" s="77"/>
      <c r="C4493" s="76"/>
      <c r="D4493" s="69" t="e">
        <f>VLOOKUP($C4492:$C$4969,$C$27:$D$4969,2,0)</f>
        <v>#N/A</v>
      </c>
      <c r="E4493" s="79"/>
      <c r="F4493" s="70" t="e">
        <f>VLOOKUP($E4493:$E$4969,'PLANO DE APLICAÇÃO'!$A$4:$B$1013,2,0)</f>
        <v>#N/A</v>
      </c>
      <c r="G4493" s="71"/>
      <c r="H4493" s="130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73"/>
      <c r="J4493" s="74"/>
      <c r="K4493" s="78"/>
    </row>
    <row r="4494" spans="1:11" s="131" customFormat="1" ht="41.25" customHeight="1" thickBot="1">
      <c r="A4494" s="68"/>
      <c r="B4494" s="77"/>
      <c r="C4494" s="76"/>
      <c r="D4494" s="69" t="e">
        <f>VLOOKUP($C4493:$C$4969,$C$27:$D$4969,2,0)</f>
        <v>#N/A</v>
      </c>
      <c r="E4494" s="79"/>
      <c r="F4494" s="70" t="e">
        <f>VLOOKUP($E4494:$E$4969,'PLANO DE APLICAÇÃO'!$A$4:$B$1013,2,0)</f>
        <v>#N/A</v>
      </c>
      <c r="G4494" s="71"/>
      <c r="H4494" s="130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73"/>
      <c r="J4494" s="74"/>
      <c r="K4494" s="78"/>
    </row>
    <row r="4495" spans="1:11" s="131" customFormat="1" ht="41.25" customHeight="1" thickBot="1">
      <c r="A4495" s="68"/>
      <c r="B4495" s="77"/>
      <c r="C4495" s="76"/>
      <c r="D4495" s="69" t="e">
        <f>VLOOKUP($C4494:$C$4969,$C$27:$D$4969,2,0)</f>
        <v>#N/A</v>
      </c>
      <c r="E4495" s="79"/>
      <c r="F4495" s="70" t="e">
        <f>VLOOKUP($E4495:$E$4969,'PLANO DE APLICAÇÃO'!$A$4:$B$1013,2,0)</f>
        <v>#N/A</v>
      </c>
      <c r="G4495" s="71"/>
      <c r="H4495" s="130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73"/>
      <c r="J4495" s="74"/>
      <c r="K4495" s="78"/>
    </row>
    <row r="4496" spans="1:11" s="131" customFormat="1" ht="41.25" customHeight="1" thickBot="1">
      <c r="A4496" s="68"/>
      <c r="B4496" s="77"/>
      <c r="C4496" s="76"/>
      <c r="D4496" s="69" t="e">
        <f>VLOOKUP($C4495:$C$4969,$C$27:$D$4969,2,0)</f>
        <v>#N/A</v>
      </c>
      <c r="E4496" s="79"/>
      <c r="F4496" s="70" t="e">
        <f>VLOOKUP($E4496:$E$4969,'PLANO DE APLICAÇÃO'!$A$4:$B$1013,2,0)</f>
        <v>#N/A</v>
      </c>
      <c r="G4496" s="71"/>
      <c r="H4496" s="130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73"/>
      <c r="J4496" s="74"/>
      <c r="K4496" s="78"/>
    </row>
    <row r="4497" spans="1:11" s="131" customFormat="1" ht="41.25" customHeight="1" thickBot="1">
      <c r="A4497" s="68"/>
      <c r="B4497" s="77"/>
      <c r="C4497" s="76"/>
      <c r="D4497" s="69" t="e">
        <f>VLOOKUP($C4496:$C$4969,$C$27:$D$4969,2,0)</f>
        <v>#N/A</v>
      </c>
      <c r="E4497" s="79"/>
      <c r="F4497" s="70" t="e">
        <f>VLOOKUP($E4497:$E$4969,'PLANO DE APLICAÇÃO'!$A$4:$B$1013,2,0)</f>
        <v>#N/A</v>
      </c>
      <c r="G4497" s="71"/>
      <c r="H4497" s="130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73"/>
      <c r="J4497" s="74"/>
      <c r="K4497" s="78"/>
    </row>
    <row r="4498" spans="1:11" s="131" customFormat="1" ht="41.25" customHeight="1" thickBot="1">
      <c r="A4498" s="68"/>
      <c r="B4498" s="77"/>
      <c r="C4498" s="76"/>
      <c r="D4498" s="69" t="e">
        <f>VLOOKUP($C4497:$C$4969,$C$27:$D$4969,2,0)</f>
        <v>#N/A</v>
      </c>
      <c r="E4498" s="79"/>
      <c r="F4498" s="70" t="e">
        <f>VLOOKUP($E4498:$E$4969,'PLANO DE APLICAÇÃO'!$A$4:$B$1013,2,0)</f>
        <v>#N/A</v>
      </c>
      <c r="G4498" s="71"/>
      <c r="H4498" s="130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73"/>
      <c r="J4498" s="74"/>
      <c r="K4498" s="78"/>
    </row>
    <row r="4499" spans="1:11" s="131" customFormat="1" ht="41.25" customHeight="1" thickBot="1">
      <c r="A4499" s="68"/>
      <c r="B4499" s="77"/>
      <c r="C4499" s="76"/>
      <c r="D4499" s="69" t="e">
        <f>VLOOKUP($C4498:$C$4969,$C$27:$D$4969,2,0)</f>
        <v>#N/A</v>
      </c>
      <c r="E4499" s="79"/>
      <c r="F4499" s="70" t="e">
        <f>VLOOKUP($E4499:$E$4969,'PLANO DE APLICAÇÃO'!$A$4:$B$1013,2,0)</f>
        <v>#N/A</v>
      </c>
      <c r="G4499" s="71"/>
      <c r="H4499" s="130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73"/>
      <c r="J4499" s="74"/>
      <c r="K4499" s="78"/>
    </row>
    <row r="4500" spans="1:11" s="131" customFormat="1" ht="41.25" customHeight="1" thickBot="1">
      <c r="A4500" s="68"/>
      <c r="B4500" s="77"/>
      <c r="C4500" s="76"/>
      <c r="D4500" s="69" t="e">
        <f>VLOOKUP($C4499:$C$4969,$C$27:$D$4969,2,0)</f>
        <v>#N/A</v>
      </c>
      <c r="E4500" s="79"/>
      <c r="F4500" s="70" t="e">
        <f>VLOOKUP($E4500:$E$4969,'PLANO DE APLICAÇÃO'!$A$4:$B$1013,2,0)</f>
        <v>#N/A</v>
      </c>
      <c r="G4500" s="71"/>
      <c r="H4500" s="130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73"/>
      <c r="J4500" s="74"/>
      <c r="K4500" s="78"/>
    </row>
    <row r="4501" spans="1:11" s="131" customFormat="1" ht="41.25" customHeight="1" thickBot="1">
      <c r="A4501" s="68"/>
      <c r="B4501" s="77"/>
      <c r="C4501" s="76"/>
      <c r="D4501" s="69" t="e">
        <f>VLOOKUP($C4500:$C$4969,$C$27:$D$4969,2,0)</f>
        <v>#N/A</v>
      </c>
      <c r="E4501" s="79"/>
      <c r="F4501" s="70" t="e">
        <f>VLOOKUP($E4501:$E$4969,'PLANO DE APLICAÇÃO'!$A$4:$B$1013,2,0)</f>
        <v>#N/A</v>
      </c>
      <c r="G4501" s="71"/>
      <c r="H4501" s="130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73"/>
      <c r="J4501" s="74"/>
      <c r="K4501" s="78"/>
    </row>
    <row r="4502" spans="1:11" s="131" customFormat="1" ht="41.25" customHeight="1" thickBot="1">
      <c r="A4502" s="68"/>
      <c r="B4502" s="77"/>
      <c r="C4502" s="76"/>
      <c r="D4502" s="69" t="e">
        <f>VLOOKUP($C4501:$C$4969,$C$27:$D$4969,2,0)</f>
        <v>#N/A</v>
      </c>
      <c r="E4502" s="79"/>
      <c r="F4502" s="70" t="e">
        <f>VLOOKUP($E4502:$E$4969,'PLANO DE APLICAÇÃO'!$A$4:$B$1013,2,0)</f>
        <v>#N/A</v>
      </c>
      <c r="G4502" s="71"/>
      <c r="H4502" s="130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73"/>
      <c r="J4502" s="74"/>
      <c r="K4502" s="78"/>
    </row>
    <row r="4503" spans="1:11" s="131" customFormat="1" ht="41.25" customHeight="1" thickBot="1">
      <c r="A4503" s="68"/>
      <c r="B4503" s="77"/>
      <c r="C4503" s="76"/>
      <c r="D4503" s="69" t="e">
        <f>VLOOKUP($C4502:$C$4969,$C$27:$D$4969,2,0)</f>
        <v>#N/A</v>
      </c>
      <c r="E4503" s="79"/>
      <c r="F4503" s="70" t="e">
        <f>VLOOKUP($E4503:$E$4969,'PLANO DE APLICAÇÃO'!$A$4:$B$1013,2,0)</f>
        <v>#N/A</v>
      </c>
      <c r="G4503" s="71"/>
      <c r="H4503" s="130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73"/>
      <c r="J4503" s="74"/>
      <c r="K4503" s="78"/>
    </row>
    <row r="4504" spans="1:11" s="131" customFormat="1" ht="41.25" customHeight="1" thickBot="1">
      <c r="A4504" s="68"/>
      <c r="B4504" s="77"/>
      <c r="C4504" s="76"/>
      <c r="D4504" s="69" t="e">
        <f>VLOOKUP($C4503:$C$4969,$C$27:$D$4969,2,0)</f>
        <v>#N/A</v>
      </c>
      <c r="E4504" s="79"/>
      <c r="F4504" s="70" t="e">
        <f>VLOOKUP($E4504:$E$4969,'PLANO DE APLICAÇÃO'!$A$4:$B$1013,2,0)</f>
        <v>#N/A</v>
      </c>
      <c r="G4504" s="71"/>
      <c r="H4504" s="130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73"/>
      <c r="J4504" s="74"/>
      <c r="K4504" s="78"/>
    </row>
    <row r="4505" spans="1:11" s="131" customFormat="1" ht="41.25" customHeight="1" thickBot="1">
      <c r="A4505" s="68"/>
      <c r="B4505" s="77"/>
      <c r="C4505" s="76"/>
      <c r="D4505" s="69" t="e">
        <f>VLOOKUP($C4504:$C$4969,$C$27:$D$4969,2,0)</f>
        <v>#N/A</v>
      </c>
      <c r="E4505" s="79"/>
      <c r="F4505" s="70" t="e">
        <f>VLOOKUP($E4505:$E$4969,'PLANO DE APLICAÇÃO'!$A$4:$B$1013,2,0)</f>
        <v>#N/A</v>
      </c>
      <c r="G4505" s="71"/>
      <c r="H4505" s="130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73"/>
      <c r="J4505" s="74"/>
      <c r="K4505" s="78"/>
    </row>
    <row r="4506" spans="1:11" s="131" customFormat="1" ht="41.25" customHeight="1" thickBot="1">
      <c r="A4506" s="68"/>
      <c r="B4506" s="77"/>
      <c r="C4506" s="76"/>
      <c r="D4506" s="69" t="e">
        <f>VLOOKUP($C4505:$C$4969,$C$27:$D$4969,2,0)</f>
        <v>#N/A</v>
      </c>
      <c r="E4506" s="79"/>
      <c r="F4506" s="70" t="e">
        <f>VLOOKUP($E4506:$E$4969,'PLANO DE APLICAÇÃO'!$A$4:$B$1013,2,0)</f>
        <v>#N/A</v>
      </c>
      <c r="G4506" s="71"/>
      <c r="H4506" s="130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73"/>
      <c r="J4506" s="74"/>
      <c r="K4506" s="78"/>
    </row>
    <row r="4507" spans="1:11" s="131" customFormat="1" ht="41.25" customHeight="1" thickBot="1">
      <c r="A4507" s="68"/>
      <c r="B4507" s="77"/>
      <c r="C4507" s="76"/>
      <c r="D4507" s="69" t="e">
        <f>VLOOKUP($C4506:$C$4969,$C$27:$D$4969,2,0)</f>
        <v>#N/A</v>
      </c>
      <c r="E4507" s="79"/>
      <c r="F4507" s="70" t="e">
        <f>VLOOKUP($E4507:$E$4969,'PLANO DE APLICAÇÃO'!$A$4:$B$1013,2,0)</f>
        <v>#N/A</v>
      </c>
      <c r="G4507" s="71"/>
      <c r="H4507" s="130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73"/>
      <c r="J4507" s="74"/>
      <c r="K4507" s="78"/>
    </row>
    <row r="4508" spans="1:11" s="131" customFormat="1" ht="41.25" customHeight="1" thickBot="1">
      <c r="A4508" s="68"/>
      <c r="B4508" s="77"/>
      <c r="C4508" s="76"/>
      <c r="D4508" s="69" t="e">
        <f>VLOOKUP($C4507:$C$4969,$C$27:$D$4969,2,0)</f>
        <v>#N/A</v>
      </c>
      <c r="E4508" s="79"/>
      <c r="F4508" s="70" t="e">
        <f>VLOOKUP($E4508:$E$4969,'PLANO DE APLICAÇÃO'!$A$4:$B$1013,2,0)</f>
        <v>#N/A</v>
      </c>
      <c r="G4508" s="71"/>
      <c r="H4508" s="130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73"/>
      <c r="J4508" s="74"/>
      <c r="K4508" s="78"/>
    </row>
    <row r="4509" spans="1:11" s="131" customFormat="1" ht="41.25" customHeight="1" thickBot="1">
      <c r="A4509" s="68"/>
      <c r="B4509" s="77"/>
      <c r="C4509" s="76"/>
      <c r="D4509" s="69" t="e">
        <f>VLOOKUP($C4508:$C$4969,$C$27:$D$4969,2,0)</f>
        <v>#N/A</v>
      </c>
      <c r="E4509" s="79"/>
      <c r="F4509" s="70" t="e">
        <f>VLOOKUP($E4509:$E$4969,'PLANO DE APLICAÇÃO'!$A$4:$B$1013,2,0)</f>
        <v>#N/A</v>
      </c>
      <c r="G4509" s="71"/>
      <c r="H4509" s="130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73"/>
      <c r="J4509" s="74"/>
      <c r="K4509" s="78"/>
    </row>
    <row r="4510" spans="1:11" s="131" customFormat="1" ht="41.25" customHeight="1" thickBot="1">
      <c r="A4510" s="68"/>
      <c r="B4510" s="77"/>
      <c r="C4510" s="76"/>
      <c r="D4510" s="69" t="e">
        <f>VLOOKUP($C4509:$C$4969,$C$27:$D$4969,2,0)</f>
        <v>#N/A</v>
      </c>
      <c r="E4510" s="79"/>
      <c r="F4510" s="70" t="e">
        <f>VLOOKUP($E4510:$E$4969,'PLANO DE APLICAÇÃO'!$A$4:$B$1013,2,0)</f>
        <v>#N/A</v>
      </c>
      <c r="G4510" s="71"/>
      <c r="H4510" s="130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73"/>
      <c r="J4510" s="74"/>
      <c r="K4510" s="78"/>
    </row>
    <row r="4511" spans="1:11" s="131" customFormat="1" ht="41.25" customHeight="1" thickBot="1">
      <c r="A4511" s="68"/>
      <c r="B4511" s="77"/>
      <c r="C4511" s="76"/>
      <c r="D4511" s="69" t="e">
        <f>VLOOKUP($C4510:$C$4969,$C$27:$D$4969,2,0)</f>
        <v>#N/A</v>
      </c>
      <c r="E4511" s="79"/>
      <c r="F4511" s="70" t="e">
        <f>VLOOKUP($E4511:$E$4969,'PLANO DE APLICAÇÃO'!$A$4:$B$1013,2,0)</f>
        <v>#N/A</v>
      </c>
      <c r="G4511" s="71"/>
      <c r="H4511" s="130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73"/>
      <c r="J4511" s="74"/>
      <c r="K4511" s="78"/>
    </row>
    <row r="4512" spans="1:11" s="131" customFormat="1" ht="41.25" customHeight="1" thickBot="1">
      <c r="A4512" s="68"/>
      <c r="B4512" s="77"/>
      <c r="C4512" s="76"/>
      <c r="D4512" s="69" t="e">
        <f>VLOOKUP($C4511:$C$4969,$C$27:$D$4969,2,0)</f>
        <v>#N/A</v>
      </c>
      <c r="E4512" s="79"/>
      <c r="F4512" s="70" t="e">
        <f>VLOOKUP($E4512:$E$4969,'PLANO DE APLICAÇÃO'!$A$4:$B$1013,2,0)</f>
        <v>#N/A</v>
      </c>
      <c r="G4512" s="71"/>
      <c r="H4512" s="130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73"/>
      <c r="J4512" s="74"/>
      <c r="K4512" s="78"/>
    </row>
    <row r="4513" spans="1:11" s="131" customFormat="1" ht="41.25" customHeight="1" thickBot="1">
      <c r="A4513" s="68"/>
      <c r="B4513" s="77"/>
      <c r="C4513" s="76"/>
      <c r="D4513" s="69" t="e">
        <f>VLOOKUP($C4512:$C$4969,$C$27:$D$4969,2,0)</f>
        <v>#N/A</v>
      </c>
      <c r="E4513" s="79"/>
      <c r="F4513" s="70" t="e">
        <f>VLOOKUP($E4513:$E$4969,'PLANO DE APLICAÇÃO'!$A$4:$B$1013,2,0)</f>
        <v>#N/A</v>
      </c>
      <c r="G4513" s="71"/>
      <c r="H4513" s="130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73"/>
      <c r="J4513" s="74"/>
      <c r="K4513" s="78"/>
    </row>
    <row r="4514" spans="1:11" s="131" customFormat="1" ht="41.25" customHeight="1" thickBot="1">
      <c r="A4514" s="68"/>
      <c r="B4514" s="77"/>
      <c r="C4514" s="76"/>
      <c r="D4514" s="69" t="e">
        <f>VLOOKUP($C4513:$C$4969,$C$27:$D$4969,2,0)</f>
        <v>#N/A</v>
      </c>
      <c r="E4514" s="79"/>
      <c r="F4514" s="70" t="e">
        <f>VLOOKUP($E4514:$E$4969,'PLANO DE APLICAÇÃO'!$A$4:$B$1013,2,0)</f>
        <v>#N/A</v>
      </c>
      <c r="G4514" s="71"/>
      <c r="H4514" s="130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73"/>
      <c r="J4514" s="74"/>
      <c r="K4514" s="78"/>
    </row>
    <row r="4515" spans="1:11" s="131" customFormat="1" ht="41.25" customHeight="1" thickBot="1">
      <c r="A4515" s="68"/>
      <c r="B4515" s="77"/>
      <c r="C4515" s="76"/>
      <c r="D4515" s="69" t="e">
        <f>VLOOKUP($C4514:$C$4969,$C$27:$D$4969,2,0)</f>
        <v>#N/A</v>
      </c>
      <c r="E4515" s="79"/>
      <c r="F4515" s="70" t="e">
        <f>VLOOKUP($E4515:$E$4969,'PLANO DE APLICAÇÃO'!$A$4:$B$1013,2,0)</f>
        <v>#N/A</v>
      </c>
      <c r="G4515" s="71"/>
      <c r="H4515" s="130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73"/>
      <c r="J4515" s="74"/>
      <c r="K4515" s="78"/>
    </row>
    <row r="4516" spans="1:11" s="131" customFormat="1" ht="41.25" customHeight="1" thickBot="1">
      <c r="A4516" s="68"/>
      <c r="B4516" s="77"/>
      <c r="C4516" s="76"/>
      <c r="D4516" s="69" t="e">
        <f>VLOOKUP($C4515:$C$4969,$C$27:$D$4969,2,0)</f>
        <v>#N/A</v>
      </c>
      <c r="E4516" s="79"/>
      <c r="F4516" s="70" t="e">
        <f>VLOOKUP($E4516:$E$4969,'PLANO DE APLICAÇÃO'!$A$4:$B$1013,2,0)</f>
        <v>#N/A</v>
      </c>
      <c r="G4516" s="71"/>
      <c r="H4516" s="130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73"/>
      <c r="J4516" s="74"/>
      <c r="K4516" s="78"/>
    </row>
    <row r="4517" spans="1:11" s="131" customFormat="1" ht="41.25" customHeight="1" thickBot="1">
      <c r="A4517" s="68"/>
      <c r="B4517" s="77"/>
      <c r="C4517" s="76"/>
      <c r="D4517" s="69" t="e">
        <f>VLOOKUP($C4516:$C$4969,$C$27:$D$4969,2,0)</f>
        <v>#N/A</v>
      </c>
      <c r="E4517" s="79"/>
      <c r="F4517" s="70" t="e">
        <f>VLOOKUP($E4517:$E$4969,'PLANO DE APLICAÇÃO'!$A$4:$B$1013,2,0)</f>
        <v>#N/A</v>
      </c>
      <c r="G4517" s="71"/>
      <c r="H4517" s="130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73"/>
      <c r="J4517" s="74"/>
      <c r="K4517" s="78"/>
    </row>
    <row r="4518" spans="1:11" s="131" customFormat="1" ht="41.25" customHeight="1" thickBot="1">
      <c r="A4518" s="68"/>
      <c r="B4518" s="77"/>
      <c r="C4518" s="76"/>
      <c r="D4518" s="69" t="e">
        <f>VLOOKUP($C4517:$C$4969,$C$27:$D$4969,2,0)</f>
        <v>#N/A</v>
      </c>
      <c r="E4518" s="79"/>
      <c r="F4518" s="70" t="e">
        <f>VLOOKUP($E4518:$E$4969,'PLANO DE APLICAÇÃO'!$A$4:$B$1013,2,0)</f>
        <v>#N/A</v>
      </c>
      <c r="G4518" s="71"/>
      <c r="H4518" s="130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73"/>
      <c r="J4518" s="74"/>
      <c r="K4518" s="78"/>
    </row>
    <row r="4519" spans="1:11" s="131" customFormat="1" ht="41.25" customHeight="1" thickBot="1">
      <c r="A4519" s="68"/>
      <c r="B4519" s="77"/>
      <c r="C4519" s="76"/>
      <c r="D4519" s="69" t="e">
        <f>VLOOKUP($C4518:$C$4969,$C$27:$D$4969,2,0)</f>
        <v>#N/A</v>
      </c>
      <c r="E4519" s="79"/>
      <c r="F4519" s="70" t="e">
        <f>VLOOKUP($E4519:$E$4969,'PLANO DE APLICAÇÃO'!$A$4:$B$1013,2,0)</f>
        <v>#N/A</v>
      </c>
      <c r="G4519" s="71"/>
      <c r="H4519" s="130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73"/>
      <c r="J4519" s="74"/>
      <c r="K4519" s="78"/>
    </row>
    <row r="4520" spans="1:11" s="131" customFormat="1" ht="41.25" customHeight="1" thickBot="1">
      <c r="A4520" s="68"/>
      <c r="B4520" s="77"/>
      <c r="C4520" s="76"/>
      <c r="D4520" s="69" t="e">
        <f>VLOOKUP($C4519:$C$4969,$C$27:$D$4969,2,0)</f>
        <v>#N/A</v>
      </c>
      <c r="E4520" s="79"/>
      <c r="F4520" s="70" t="e">
        <f>VLOOKUP($E4520:$E$4969,'PLANO DE APLICAÇÃO'!$A$4:$B$1013,2,0)</f>
        <v>#N/A</v>
      </c>
      <c r="G4520" s="71"/>
      <c r="H4520" s="130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73"/>
      <c r="J4520" s="74"/>
      <c r="K4520" s="78"/>
    </row>
    <row r="4521" spans="1:11" s="131" customFormat="1" ht="41.25" customHeight="1" thickBot="1">
      <c r="A4521" s="68"/>
      <c r="B4521" s="77"/>
      <c r="C4521" s="76"/>
      <c r="D4521" s="69" t="e">
        <f>VLOOKUP($C4520:$C$4969,$C$27:$D$4969,2,0)</f>
        <v>#N/A</v>
      </c>
      <c r="E4521" s="79"/>
      <c r="F4521" s="70" t="e">
        <f>VLOOKUP($E4521:$E$4969,'PLANO DE APLICAÇÃO'!$A$4:$B$1013,2,0)</f>
        <v>#N/A</v>
      </c>
      <c r="G4521" s="71"/>
      <c r="H4521" s="130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73"/>
      <c r="J4521" s="74"/>
      <c r="K4521" s="78"/>
    </row>
    <row r="4522" spans="1:11" s="131" customFormat="1" ht="41.25" customHeight="1" thickBot="1">
      <c r="A4522" s="68"/>
      <c r="B4522" s="77"/>
      <c r="C4522" s="76"/>
      <c r="D4522" s="69" t="e">
        <f>VLOOKUP($C4521:$C$4969,$C$27:$D$4969,2,0)</f>
        <v>#N/A</v>
      </c>
      <c r="E4522" s="79"/>
      <c r="F4522" s="70" t="e">
        <f>VLOOKUP($E4522:$E$4969,'PLANO DE APLICAÇÃO'!$A$4:$B$1013,2,0)</f>
        <v>#N/A</v>
      </c>
      <c r="G4522" s="71"/>
      <c r="H4522" s="130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73"/>
      <c r="J4522" s="74"/>
      <c r="K4522" s="78"/>
    </row>
    <row r="4523" spans="1:11" s="131" customFormat="1" ht="41.25" customHeight="1" thickBot="1">
      <c r="A4523" s="68"/>
      <c r="B4523" s="77"/>
      <c r="C4523" s="76"/>
      <c r="D4523" s="69" t="e">
        <f>VLOOKUP($C4522:$C$4969,$C$27:$D$4969,2,0)</f>
        <v>#N/A</v>
      </c>
      <c r="E4523" s="79"/>
      <c r="F4523" s="70" t="e">
        <f>VLOOKUP($E4523:$E$4969,'PLANO DE APLICAÇÃO'!$A$4:$B$1013,2,0)</f>
        <v>#N/A</v>
      </c>
      <c r="G4523" s="71"/>
      <c r="H4523" s="130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73"/>
      <c r="J4523" s="74"/>
      <c r="K4523" s="78"/>
    </row>
    <row r="4524" spans="1:11" s="131" customFormat="1" ht="41.25" customHeight="1" thickBot="1">
      <c r="A4524" s="68"/>
      <c r="B4524" s="77"/>
      <c r="C4524" s="76"/>
      <c r="D4524" s="69" t="e">
        <f>VLOOKUP($C4523:$C$4969,$C$27:$D$4969,2,0)</f>
        <v>#N/A</v>
      </c>
      <c r="E4524" s="79"/>
      <c r="F4524" s="70" t="e">
        <f>VLOOKUP($E4524:$E$4969,'PLANO DE APLICAÇÃO'!$A$4:$B$1013,2,0)</f>
        <v>#N/A</v>
      </c>
      <c r="G4524" s="71"/>
      <c r="H4524" s="130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73"/>
      <c r="J4524" s="74"/>
      <c r="K4524" s="78"/>
    </row>
    <row r="4525" spans="1:11" s="131" customFormat="1" ht="41.25" customHeight="1" thickBot="1">
      <c r="A4525" s="68"/>
      <c r="B4525" s="77"/>
      <c r="C4525" s="76"/>
      <c r="D4525" s="69" t="e">
        <f>VLOOKUP($C4524:$C$4969,$C$27:$D$4969,2,0)</f>
        <v>#N/A</v>
      </c>
      <c r="E4525" s="79"/>
      <c r="F4525" s="70" t="e">
        <f>VLOOKUP($E4525:$E$4969,'PLANO DE APLICAÇÃO'!$A$4:$B$1013,2,0)</f>
        <v>#N/A</v>
      </c>
      <c r="G4525" s="71"/>
      <c r="H4525" s="130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73"/>
      <c r="J4525" s="74"/>
      <c r="K4525" s="78"/>
    </row>
    <row r="4526" spans="1:11" s="131" customFormat="1" ht="41.25" customHeight="1" thickBot="1">
      <c r="A4526" s="68"/>
      <c r="B4526" s="77"/>
      <c r="C4526" s="76"/>
      <c r="D4526" s="69" t="e">
        <f>VLOOKUP($C4525:$C$4969,$C$27:$D$4969,2,0)</f>
        <v>#N/A</v>
      </c>
      <c r="E4526" s="79"/>
      <c r="F4526" s="70" t="e">
        <f>VLOOKUP($E4526:$E$4969,'PLANO DE APLICAÇÃO'!$A$4:$B$1013,2,0)</f>
        <v>#N/A</v>
      </c>
      <c r="G4526" s="71"/>
      <c r="H4526" s="130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73"/>
      <c r="J4526" s="74"/>
      <c r="K4526" s="78"/>
    </row>
    <row r="4527" spans="1:11" s="131" customFormat="1" ht="41.25" customHeight="1" thickBot="1">
      <c r="A4527" s="68"/>
      <c r="B4527" s="77"/>
      <c r="C4527" s="76"/>
      <c r="D4527" s="69" t="e">
        <f>VLOOKUP($C4526:$C$4969,$C$27:$D$4969,2,0)</f>
        <v>#N/A</v>
      </c>
      <c r="E4527" s="79"/>
      <c r="F4527" s="70" t="e">
        <f>VLOOKUP($E4527:$E$4969,'PLANO DE APLICAÇÃO'!$A$4:$B$1013,2,0)</f>
        <v>#N/A</v>
      </c>
      <c r="G4527" s="71"/>
      <c r="H4527" s="130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73"/>
      <c r="J4527" s="74"/>
      <c r="K4527" s="78"/>
    </row>
    <row r="4528" spans="1:11" s="131" customFormat="1" ht="41.25" customHeight="1" thickBot="1">
      <c r="A4528" s="68"/>
      <c r="B4528" s="77"/>
      <c r="C4528" s="76"/>
      <c r="D4528" s="69" t="e">
        <f>VLOOKUP($C4527:$C$4969,$C$27:$D$4969,2,0)</f>
        <v>#N/A</v>
      </c>
      <c r="E4528" s="79"/>
      <c r="F4528" s="70" t="e">
        <f>VLOOKUP($E4528:$E$4969,'PLANO DE APLICAÇÃO'!$A$4:$B$1013,2,0)</f>
        <v>#N/A</v>
      </c>
      <c r="G4528" s="71"/>
      <c r="H4528" s="130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73"/>
      <c r="J4528" s="74"/>
      <c r="K4528" s="78"/>
    </row>
    <row r="4529" spans="1:11" s="131" customFormat="1" ht="41.25" customHeight="1" thickBot="1">
      <c r="A4529" s="68"/>
      <c r="B4529" s="77"/>
      <c r="C4529" s="76"/>
      <c r="D4529" s="69" t="e">
        <f>VLOOKUP($C4528:$C$4969,$C$27:$D$4969,2,0)</f>
        <v>#N/A</v>
      </c>
      <c r="E4529" s="79"/>
      <c r="F4529" s="70" t="e">
        <f>VLOOKUP($E4529:$E$4969,'PLANO DE APLICAÇÃO'!$A$4:$B$1013,2,0)</f>
        <v>#N/A</v>
      </c>
      <c r="G4529" s="71"/>
      <c r="H4529" s="130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73"/>
      <c r="J4529" s="74"/>
      <c r="K4529" s="78"/>
    </row>
    <row r="4530" spans="1:11" s="131" customFormat="1" ht="41.25" customHeight="1" thickBot="1">
      <c r="A4530" s="68"/>
      <c r="B4530" s="77"/>
      <c r="C4530" s="76"/>
      <c r="D4530" s="69" t="e">
        <f>VLOOKUP($C4529:$C$4969,$C$27:$D$4969,2,0)</f>
        <v>#N/A</v>
      </c>
      <c r="E4530" s="79"/>
      <c r="F4530" s="70" t="e">
        <f>VLOOKUP($E4530:$E$4969,'PLANO DE APLICAÇÃO'!$A$4:$B$1013,2,0)</f>
        <v>#N/A</v>
      </c>
      <c r="G4530" s="71"/>
      <c r="H4530" s="130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73"/>
      <c r="J4530" s="74"/>
      <c r="K4530" s="78"/>
    </row>
    <row r="4531" spans="1:11" s="131" customFormat="1" ht="41.25" customHeight="1" thickBot="1">
      <c r="A4531" s="68"/>
      <c r="B4531" s="77"/>
      <c r="C4531" s="76"/>
      <c r="D4531" s="69" t="e">
        <f>VLOOKUP($C4530:$C$4969,$C$27:$D$4969,2,0)</f>
        <v>#N/A</v>
      </c>
      <c r="E4531" s="79"/>
      <c r="F4531" s="70" t="e">
        <f>VLOOKUP($E4531:$E$4969,'PLANO DE APLICAÇÃO'!$A$4:$B$1013,2,0)</f>
        <v>#N/A</v>
      </c>
      <c r="G4531" s="71"/>
      <c r="H4531" s="130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73"/>
      <c r="J4531" s="74"/>
      <c r="K4531" s="78"/>
    </row>
    <row r="4532" spans="1:11" s="131" customFormat="1" ht="41.25" customHeight="1" thickBot="1">
      <c r="A4532" s="68"/>
      <c r="B4532" s="77"/>
      <c r="C4532" s="76"/>
      <c r="D4532" s="69" t="e">
        <f>VLOOKUP($C4531:$C$4969,$C$27:$D$4969,2,0)</f>
        <v>#N/A</v>
      </c>
      <c r="E4532" s="79"/>
      <c r="F4532" s="70" t="e">
        <f>VLOOKUP($E4532:$E$4969,'PLANO DE APLICAÇÃO'!$A$4:$B$1013,2,0)</f>
        <v>#N/A</v>
      </c>
      <c r="G4532" s="71"/>
      <c r="H4532" s="130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73"/>
      <c r="J4532" s="74"/>
      <c r="K4532" s="78"/>
    </row>
    <row r="4533" spans="1:11" s="131" customFormat="1" ht="41.25" customHeight="1" thickBot="1">
      <c r="A4533" s="68"/>
      <c r="B4533" s="77"/>
      <c r="C4533" s="76"/>
      <c r="D4533" s="69" t="e">
        <f>VLOOKUP($C4532:$C$4969,$C$27:$D$4969,2,0)</f>
        <v>#N/A</v>
      </c>
      <c r="E4533" s="79"/>
      <c r="F4533" s="70" t="e">
        <f>VLOOKUP($E4533:$E$4969,'PLANO DE APLICAÇÃO'!$A$4:$B$1013,2,0)</f>
        <v>#N/A</v>
      </c>
      <c r="G4533" s="71"/>
      <c r="H4533" s="130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73"/>
      <c r="J4533" s="74"/>
      <c r="K4533" s="78"/>
    </row>
    <row r="4534" spans="1:11" s="131" customFormat="1" ht="41.25" customHeight="1" thickBot="1">
      <c r="A4534" s="68"/>
      <c r="B4534" s="77"/>
      <c r="C4534" s="76"/>
      <c r="D4534" s="69" t="e">
        <f>VLOOKUP($C4533:$C$4969,$C$27:$D$4969,2,0)</f>
        <v>#N/A</v>
      </c>
      <c r="E4534" s="79"/>
      <c r="F4534" s="70" t="e">
        <f>VLOOKUP($E4534:$E$4969,'PLANO DE APLICAÇÃO'!$A$4:$B$1013,2,0)</f>
        <v>#N/A</v>
      </c>
      <c r="G4534" s="71"/>
      <c r="H4534" s="130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73"/>
      <c r="J4534" s="74"/>
      <c r="K4534" s="78"/>
    </row>
    <row r="4535" spans="1:11" s="131" customFormat="1" ht="41.25" customHeight="1" thickBot="1">
      <c r="A4535" s="68"/>
      <c r="B4535" s="77"/>
      <c r="C4535" s="76"/>
      <c r="D4535" s="69" t="e">
        <f>VLOOKUP($C4534:$C$4969,$C$27:$D$4969,2,0)</f>
        <v>#N/A</v>
      </c>
      <c r="E4535" s="79"/>
      <c r="F4535" s="70" t="e">
        <f>VLOOKUP($E4535:$E$4969,'PLANO DE APLICAÇÃO'!$A$4:$B$1013,2,0)</f>
        <v>#N/A</v>
      </c>
      <c r="G4535" s="71"/>
      <c r="H4535" s="130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73"/>
      <c r="J4535" s="74"/>
      <c r="K4535" s="78"/>
    </row>
    <row r="4536" spans="1:11" s="131" customFormat="1" ht="41.25" customHeight="1" thickBot="1">
      <c r="A4536" s="68"/>
      <c r="B4536" s="77"/>
      <c r="C4536" s="76"/>
      <c r="D4536" s="69" t="e">
        <f>VLOOKUP($C4535:$C$4969,$C$27:$D$4969,2,0)</f>
        <v>#N/A</v>
      </c>
      <c r="E4536" s="79"/>
      <c r="F4536" s="70" t="e">
        <f>VLOOKUP($E4536:$E$4969,'PLANO DE APLICAÇÃO'!$A$4:$B$1013,2,0)</f>
        <v>#N/A</v>
      </c>
      <c r="G4536" s="71"/>
      <c r="H4536" s="130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73"/>
      <c r="J4536" s="74"/>
      <c r="K4536" s="78"/>
    </row>
    <row r="4537" spans="1:11" s="131" customFormat="1" ht="41.25" customHeight="1" thickBot="1">
      <c r="A4537" s="68"/>
      <c r="B4537" s="77"/>
      <c r="C4537" s="76"/>
      <c r="D4537" s="69" t="e">
        <f>VLOOKUP($C4536:$C$4969,$C$27:$D$4969,2,0)</f>
        <v>#N/A</v>
      </c>
      <c r="E4537" s="79"/>
      <c r="F4537" s="70" t="e">
        <f>VLOOKUP($E4537:$E$4969,'PLANO DE APLICAÇÃO'!$A$4:$B$1013,2,0)</f>
        <v>#N/A</v>
      </c>
      <c r="G4537" s="71"/>
      <c r="H4537" s="130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73"/>
      <c r="J4537" s="74"/>
      <c r="K4537" s="78"/>
    </row>
    <row r="4538" spans="1:11" s="131" customFormat="1" ht="41.25" customHeight="1" thickBot="1">
      <c r="A4538" s="68"/>
      <c r="B4538" s="77"/>
      <c r="C4538" s="76"/>
      <c r="D4538" s="69" t="e">
        <f>VLOOKUP($C4537:$C$4969,$C$27:$D$4969,2,0)</f>
        <v>#N/A</v>
      </c>
      <c r="E4538" s="79"/>
      <c r="F4538" s="70" t="e">
        <f>VLOOKUP($E4538:$E$4969,'PLANO DE APLICAÇÃO'!$A$4:$B$1013,2,0)</f>
        <v>#N/A</v>
      </c>
      <c r="G4538" s="71"/>
      <c r="H4538" s="130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73"/>
      <c r="J4538" s="74"/>
      <c r="K4538" s="78"/>
    </row>
    <row r="4539" spans="1:11" s="131" customFormat="1" ht="41.25" customHeight="1" thickBot="1">
      <c r="A4539" s="68"/>
      <c r="B4539" s="77"/>
      <c r="C4539" s="76"/>
      <c r="D4539" s="69" t="e">
        <f>VLOOKUP($C4538:$C$4969,$C$27:$D$4969,2,0)</f>
        <v>#N/A</v>
      </c>
      <c r="E4539" s="79"/>
      <c r="F4539" s="70" t="e">
        <f>VLOOKUP($E4539:$E$4969,'PLANO DE APLICAÇÃO'!$A$4:$B$1013,2,0)</f>
        <v>#N/A</v>
      </c>
      <c r="G4539" s="71"/>
      <c r="H4539" s="130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73"/>
      <c r="J4539" s="74"/>
      <c r="K4539" s="78"/>
    </row>
    <row r="4540" spans="1:11" s="131" customFormat="1" ht="41.25" customHeight="1" thickBot="1">
      <c r="A4540" s="68"/>
      <c r="B4540" s="77"/>
      <c r="C4540" s="76"/>
      <c r="D4540" s="69" t="e">
        <f>VLOOKUP($C4539:$C$4969,$C$27:$D$4969,2,0)</f>
        <v>#N/A</v>
      </c>
      <c r="E4540" s="79"/>
      <c r="F4540" s="70" t="e">
        <f>VLOOKUP($E4540:$E$4969,'PLANO DE APLICAÇÃO'!$A$4:$B$1013,2,0)</f>
        <v>#N/A</v>
      </c>
      <c r="G4540" s="71"/>
      <c r="H4540" s="130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73"/>
      <c r="J4540" s="74"/>
      <c r="K4540" s="78"/>
    </row>
    <row r="4541" spans="1:11" s="131" customFormat="1" ht="41.25" customHeight="1" thickBot="1">
      <c r="A4541" s="68"/>
      <c r="B4541" s="77"/>
      <c r="C4541" s="76"/>
      <c r="D4541" s="69" t="e">
        <f>VLOOKUP($C4540:$C$4969,$C$27:$D$4969,2,0)</f>
        <v>#N/A</v>
      </c>
      <c r="E4541" s="79"/>
      <c r="F4541" s="70" t="e">
        <f>VLOOKUP($E4541:$E$4969,'PLANO DE APLICAÇÃO'!$A$4:$B$1013,2,0)</f>
        <v>#N/A</v>
      </c>
      <c r="G4541" s="71"/>
      <c r="H4541" s="130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73"/>
      <c r="J4541" s="74"/>
      <c r="K4541" s="78"/>
    </row>
    <row r="4542" spans="1:11" s="131" customFormat="1" ht="41.25" customHeight="1" thickBot="1">
      <c r="A4542" s="68"/>
      <c r="B4542" s="77"/>
      <c r="C4542" s="76"/>
      <c r="D4542" s="69" t="e">
        <f>VLOOKUP($C4541:$C$4969,$C$27:$D$4969,2,0)</f>
        <v>#N/A</v>
      </c>
      <c r="E4542" s="79"/>
      <c r="F4542" s="70" t="e">
        <f>VLOOKUP($E4542:$E$4969,'PLANO DE APLICAÇÃO'!$A$4:$B$1013,2,0)</f>
        <v>#N/A</v>
      </c>
      <c r="G4542" s="71"/>
      <c r="H4542" s="130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73"/>
      <c r="J4542" s="74"/>
      <c r="K4542" s="78"/>
    </row>
    <row r="4543" spans="1:11" s="131" customFormat="1" ht="41.25" customHeight="1" thickBot="1">
      <c r="A4543" s="68"/>
      <c r="B4543" s="77"/>
      <c r="C4543" s="76"/>
      <c r="D4543" s="69" t="e">
        <f>VLOOKUP($C4542:$C$4969,$C$27:$D$4969,2,0)</f>
        <v>#N/A</v>
      </c>
      <c r="E4543" s="79"/>
      <c r="F4543" s="70" t="e">
        <f>VLOOKUP($E4543:$E$4969,'PLANO DE APLICAÇÃO'!$A$4:$B$1013,2,0)</f>
        <v>#N/A</v>
      </c>
      <c r="G4543" s="71"/>
      <c r="H4543" s="130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73"/>
      <c r="J4543" s="74"/>
      <c r="K4543" s="78"/>
    </row>
    <row r="4544" spans="1:11" s="131" customFormat="1" ht="41.25" customHeight="1" thickBot="1">
      <c r="A4544" s="68"/>
      <c r="B4544" s="77"/>
      <c r="C4544" s="76"/>
      <c r="D4544" s="69" t="e">
        <f>VLOOKUP($C4543:$C$4969,$C$27:$D$4969,2,0)</f>
        <v>#N/A</v>
      </c>
      <c r="E4544" s="79"/>
      <c r="F4544" s="70" t="e">
        <f>VLOOKUP($E4544:$E$4969,'PLANO DE APLICAÇÃO'!$A$4:$B$1013,2,0)</f>
        <v>#N/A</v>
      </c>
      <c r="G4544" s="71"/>
      <c r="H4544" s="130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73"/>
      <c r="J4544" s="74"/>
      <c r="K4544" s="78"/>
    </row>
    <row r="4545" spans="1:11" s="131" customFormat="1" ht="41.25" customHeight="1" thickBot="1">
      <c r="A4545" s="68"/>
      <c r="B4545" s="77"/>
      <c r="C4545" s="76"/>
      <c r="D4545" s="69" t="e">
        <f>VLOOKUP($C4544:$C$4969,$C$27:$D$4969,2,0)</f>
        <v>#N/A</v>
      </c>
      <c r="E4545" s="79"/>
      <c r="F4545" s="70" t="e">
        <f>VLOOKUP($E4545:$E$4969,'PLANO DE APLICAÇÃO'!$A$4:$B$1013,2,0)</f>
        <v>#N/A</v>
      </c>
      <c r="G4545" s="71"/>
      <c r="H4545" s="130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73"/>
      <c r="J4545" s="74"/>
      <c r="K4545" s="78"/>
    </row>
    <row r="4546" spans="1:11" s="131" customFormat="1" ht="41.25" customHeight="1" thickBot="1">
      <c r="A4546" s="68"/>
      <c r="B4546" s="77"/>
      <c r="C4546" s="76"/>
      <c r="D4546" s="69" t="e">
        <f>VLOOKUP($C4545:$C$4969,$C$27:$D$4969,2,0)</f>
        <v>#N/A</v>
      </c>
      <c r="E4546" s="79"/>
      <c r="F4546" s="70" t="e">
        <f>VLOOKUP($E4546:$E$4969,'PLANO DE APLICAÇÃO'!$A$4:$B$1013,2,0)</f>
        <v>#N/A</v>
      </c>
      <c r="G4546" s="71"/>
      <c r="H4546" s="130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73"/>
      <c r="J4546" s="74"/>
      <c r="K4546" s="78"/>
    </row>
    <row r="4547" spans="1:11" s="131" customFormat="1" ht="41.25" customHeight="1" thickBot="1">
      <c r="A4547" s="68"/>
      <c r="B4547" s="77"/>
      <c r="C4547" s="76"/>
      <c r="D4547" s="69" t="e">
        <f>VLOOKUP($C4546:$C$4969,$C$27:$D$4969,2,0)</f>
        <v>#N/A</v>
      </c>
      <c r="E4547" s="79"/>
      <c r="F4547" s="70" t="e">
        <f>VLOOKUP($E4547:$E$4969,'PLANO DE APLICAÇÃO'!$A$4:$B$1013,2,0)</f>
        <v>#N/A</v>
      </c>
      <c r="G4547" s="71"/>
      <c r="H4547" s="130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73"/>
      <c r="J4547" s="74"/>
      <c r="K4547" s="78"/>
    </row>
    <row r="4548" spans="1:11" s="131" customFormat="1" ht="41.25" customHeight="1" thickBot="1">
      <c r="A4548" s="68"/>
      <c r="B4548" s="77"/>
      <c r="C4548" s="76"/>
      <c r="D4548" s="69" t="e">
        <f>VLOOKUP($C4547:$C$4969,$C$27:$D$4969,2,0)</f>
        <v>#N/A</v>
      </c>
      <c r="E4548" s="79"/>
      <c r="F4548" s="70" t="e">
        <f>VLOOKUP($E4548:$E$4969,'PLANO DE APLICAÇÃO'!$A$4:$B$1013,2,0)</f>
        <v>#N/A</v>
      </c>
      <c r="G4548" s="71"/>
      <c r="H4548" s="130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73"/>
      <c r="J4548" s="74"/>
      <c r="K4548" s="78"/>
    </row>
    <row r="4549" spans="1:11" s="131" customFormat="1" ht="41.25" customHeight="1" thickBot="1">
      <c r="A4549" s="68"/>
      <c r="B4549" s="77"/>
      <c r="C4549" s="76"/>
      <c r="D4549" s="69" t="e">
        <f>VLOOKUP($C4548:$C$4969,$C$27:$D$4969,2,0)</f>
        <v>#N/A</v>
      </c>
      <c r="E4549" s="79"/>
      <c r="F4549" s="70" t="e">
        <f>VLOOKUP($E4549:$E$4969,'PLANO DE APLICAÇÃO'!$A$4:$B$1013,2,0)</f>
        <v>#N/A</v>
      </c>
      <c r="G4549" s="71"/>
      <c r="H4549" s="130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73"/>
      <c r="J4549" s="74"/>
      <c r="K4549" s="78"/>
    </row>
    <row r="4550" spans="1:11" s="131" customFormat="1" ht="41.25" customHeight="1" thickBot="1">
      <c r="A4550" s="68"/>
      <c r="B4550" s="77"/>
      <c r="C4550" s="76"/>
      <c r="D4550" s="69" t="e">
        <f>VLOOKUP($C4549:$C$4969,$C$27:$D$4969,2,0)</f>
        <v>#N/A</v>
      </c>
      <c r="E4550" s="79"/>
      <c r="F4550" s="70" t="e">
        <f>VLOOKUP($E4550:$E$4969,'PLANO DE APLICAÇÃO'!$A$4:$B$1013,2,0)</f>
        <v>#N/A</v>
      </c>
      <c r="G4550" s="71"/>
      <c r="H4550" s="130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73"/>
      <c r="J4550" s="74"/>
      <c r="K4550" s="78"/>
    </row>
    <row r="4551" spans="1:11" s="131" customFormat="1" ht="41.25" customHeight="1" thickBot="1">
      <c r="A4551" s="68"/>
      <c r="B4551" s="77"/>
      <c r="C4551" s="76"/>
      <c r="D4551" s="69" t="e">
        <f>VLOOKUP($C4550:$C$4969,$C$27:$D$4969,2,0)</f>
        <v>#N/A</v>
      </c>
      <c r="E4551" s="79"/>
      <c r="F4551" s="70" t="e">
        <f>VLOOKUP($E4551:$E$4969,'PLANO DE APLICAÇÃO'!$A$4:$B$1013,2,0)</f>
        <v>#N/A</v>
      </c>
      <c r="G4551" s="71"/>
      <c r="H4551" s="130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73"/>
      <c r="J4551" s="74"/>
      <c r="K4551" s="78"/>
    </row>
    <row r="4552" spans="1:11" s="131" customFormat="1" ht="41.25" customHeight="1" thickBot="1">
      <c r="A4552" s="68"/>
      <c r="B4552" s="77"/>
      <c r="C4552" s="76"/>
      <c r="D4552" s="69" t="e">
        <f>VLOOKUP($C4551:$C$4969,$C$27:$D$4969,2,0)</f>
        <v>#N/A</v>
      </c>
      <c r="E4552" s="79"/>
      <c r="F4552" s="70" t="e">
        <f>VLOOKUP($E4552:$E$4969,'PLANO DE APLICAÇÃO'!$A$4:$B$1013,2,0)</f>
        <v>#N/A</v>
      </c>
      <c r="G4552" s="71"/>
      <c r="H4552" s="130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73"/>
      <c r="J4552" s="74"/>
      <c r="K4552" s="78"/>
    </row>
    <row r="4553" spans="1:11" s="131" customFormat="1" ht="41.25" customHeight="1" thickBot="1">
      <c r="A4553" s="68"/>
      <c r="B4553" s="77"/>
      <c r="C4553" s="76"/>
      <c r="D4553" s="69" t="e">
        <f>VLOOKUP($C4552:$C$4969,$C$27:$D$4969,2,0)</f>
        <v>#N/A</v>
      </c>
      <c r="E4553" s="79"/>
      <c r="F4553" s="70" t="e">
        <f>VLOOKUP($E4553:$E$4969,'PLANO DE APLICAÇÃO'!$A$4:$B$1013,2,0)</f>
        <v>#N/A</v>
      </c>
      <c r="G4553" s="71"/>
      <c r="H4553" s="130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73"/>
      <c r="J4553" s="74"/>
      <c r="K4553" s="78"/>
    </row>
    <row r="4554" spans="1:11" s="131" customFormat="1" ht="41.25" customHeight="1" thickBot="1">
      <c r="A4554" s="68"/>
      <c r="B4554" s="77"/>
      <c r="C4554" s="76"/>
      <c r="D4554" s="69" t="e">
        <f>VLOOKUP($C4553:$C$4969,$C$27:$D$4969,2,0)</f>
        <v>#N/A</v>
      </c>
      <c r="E4554" s="79"/>
      <c r="F4554" s="70" t="e">
        <f>VLOOKUP($E4554:$E$4969,'PLANO DE APLICAÇÃO'!$A$4:$B$1013,2,0)</f>
        <v>#N/A</v>
      </c>
      <c r="G4554" s="71"/>
      <c r="H4554" s="130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73"/>
      <c r="J4554" s="74"/>
      <c r="K4554" s="78"/>
    </row>
    <row r="4555" spans="1:11" s="131" customFormat="1" ht="41.25" customHeight="1" thickBot="1">
      <c r="A4555" s="68"/>
      <c r="B4555" s="77"/>
      <c r="C4555" s="76"/>
      <c r="D4555" s="69" t="e">
        <f>VLOOKUP($C4554:$C$4969,$C$27:$D$4969,2,0)</f>
        <v>#N/A</v>
      </c>
      <c r="E4555" s="79"/>
      <c r="F4555" s="70" t="e">
        <f>VLOOKUP($E4555:$E$4969,'PLANO DE APLICAÇÃO'!$A$4:$B$1013,2,0)</f>
        <v>#N/A</v>
      </c>
      <c r="G4555" s="71"/>
      <c r="H4555" s="130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73"/>
      <c r="J4555" s="74"/>
      <c r="K4555" s="78"/>
    </row>
    <row r="4556" spans="1:11" s="131" customFormat="1" ht="41.25" customHeight="1" thickBot="1">
      <c r="A4556" s="68"/>
      <c r="B4556" s="77"/>
      <c r="C4556" s="76"/>
      <c r="D4556" s="69" t="e">
        <f>VLOOKUP($C4555:$C$4969,$C$27:$D$4969,2,0)</f>
        <v>#N/A</v>
      </c>
      <c r="E4556" s="79"/>
      <c r="F4556" s="70" t="e">
        <f>VLOOKUP($E4556:$E$4969,'PLANO DE APLICAÇÃO'!$A$4:$B$1013,2,0)</f>
        <v>#N/A</v>
      </c>
      <c r="G4556" s="71"/>
      <c r="H4556" s="130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73"/>
      <c r="J4556" s="74"/>
      <c r="K4556" s="78"/>
    </row>
    <row r="4557" spans="1:11" s="131" customFormat="1" ht="41.25" customHeight="1" thickBot="1">
      <c r="A4557" s="68"/>
      <c r="B4557" s="77"/>
      <c r="C4557" s="76"/>
      <c r="D4557" s="69" t="e">
        <f>VLOOKUP($C4556:$C$4969,$C$27:$D$4969,2,0)</f>
        <v>#N/A</v>
      </c>
      <c r="E4557" s="79"/>
      <c r="F4557" s="70" t="e">
        <f>VLOOKUP($E4557:$E$4969,'PLANO DE APLICAÇÃO'!$A$4:$B$1013,2,0)</f>
        <v>#N/A</v>
      </c>
      <c r="G4557" s="71"/>
      <c r="H4557" s="130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73"/>
      <c r="J4557" s="74"/>
      <c r="K4557" s="78"/>
    </row>
    <row r="4558" spans="1:11" s="131" customFormat="1" ht="41.25" customHeight="1" thickBot="1">
      <c r="A4558" s="68"/>
      <c r="B4558" s="77"/>
      <c r="C4558" s="76"/>
      <c r="D4558" s="69" t="e">
        <f>VLOOKUP($C4557:$C$4969,$C$27:$D$4969,2,0)</f>
        <v>#N/A</v>
      </c>
      <c r="E4558" s="79"/>
      <c r="F4558" s="70" t="e">
        <f>VLOOKUP($E4558:$E$4969,'PLANO DE APLICAÇÃO'!$A$4:$B$1013,2,0)</f>
        <v>#N/A</v>
      </c>
      <c r="G4558" s="71"/>
      <c r="H4558" s="130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73"/>
      <c r="J4558" s="74"/>
      <c r="K4558" s="78"/>
    </row>
    <row r="4559" spans="1:11" s="131" customFormat="1" ht="41.25" customHeight="1" thickBot="1">
      <c r="A4559" s="68"/>
      <c r="B4559" s="77"/>
      <c r="C4559" s="76"/>
      <c r="D4559" s="69" t="e">
        <f>VLOOKUP($C4558:$C$4969,$C$27:$D$4969,2,0)</f>
        <v>#N/A</v>
      </c>
      <c r="E4559" s="79"/>
      <c r="F4559" s="70" t="e">
        <f>VLOOKUP($E4559:$E$4969,'PLANO DE APLICAÇÃO'!$A$4:$B$1013,2,0)</f>
        <v>#N/A</v>
      </c>
      <c r="G4559" s="71"/>
      <c r="H4559" s="130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73"/>
      <c r="J4559" s="74"/>
      <c r="K4559" s="78"/>
    </row>
    <row r="4560" spans="1:11" s="131" customFormat="1" ht="41.25" customHeight="1" thickBot="1">
      <c r="A4560" s="68"/>
      <c r="B4560" s="77"/>
      <c r="C4560" s="76"/>
      <c r="D4560" s="69" t="e">
        <f>VLOOKUP($C4559:$C$4969,$C$27:$D$4969,2,0)</f>
        <v>#N/A</v>
      </c>
      <c r="E4560" s="79"/>
      <c r="F4560" s="70" t="e">
        <f>VLOOKUP($E4560:$E$4969,'PLANO DE APLICAÇÃO'!$A$4:$B$1013,2,0)</f>
        <v>#N/A</v>
      </c>
      <c r="G4560" s="71"/>
      <c r="H4560" s="130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73"/>
      <c r="J4560" s="74"/>
      <c r="K4560" s="78"/>
    </row>
    <row r="4561" spans="1:11" s="131" customFormat="1" ht="41.25" customHeight="1" thickBot="1">
      <c r="A4561" s="68"/>
      <c r="B4561" s="77"/>
      <c r="C4561" s="76"/>
      <c r="D4561" s="69" t="e">
        <f>VLOOKUP($C4560:$C$4969,$C$27:$D$4969,2,0)</f>
        <v>#N/A</v>
      </c>
      <c r="E4561" s="79"/>
      <c r="F4561" s="70" t="e">
        <f>VLOOKUP($E4561:$E$4969,'PLANO DE APLICAÇÃO'!$A$4:$B$1013,2,0)</f>
        <v>#N/A</v>
      </c>
      <c r="G4561" s="71"/>
      <c r="H4561" s="130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73"/>
      <c r="J4561" s="74"/>
      <c r="K4561" s="78"/>
    </row>
    <row r="4562" spans="1:11" s="131" customFormat="1" ht="41.25" customHeight="1" thickBot="1">
      <c r="A4562" s="68"/>
      <c r="B4562" s="77"/>
      <c r="C4562" s="76"/>
      <c r="D4562" s="69" t="e">
        <f>VLOOKUP($C4561:$C$4969,$C$27:$D$4969,2,0)</f>
        <v>#N/A</v>
      </c>
      <c r="E4562" s="79"/>
      <c r="F4562" s="70" t="e">
        <f>VLOOKUP($E4562:$E$4969,'PLANO DE APLICAÇÃO'!$A$4:$B$1013,2,0)</f>
        <v>#N/A</v>
      </c>
      <c r="G4562" s="71"/>
      <c r="H4562" s="130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73"/>
      <c r="J4562" s="74"/>
      <c r="K4562" s="78"/>
    </row>
    <row r="4563" spans="1:11" s="131" customFormat="1" ht="41.25" customHeight="1" thickBot="1">
      <c r="A4563" s="68"/>
      <c r="B4563" s="77"/>
      <c r="C4563" s="76"/>
      <c r="D4563" s="69" t="e">
        <f>VLOOKUP($C4562:$C$4969,$C$27:$D$4969,2,0)</f>
        <v>#N/A</v>
      </c>
      <c r="E4563" s="79"/>
      <c r="F4563" s="70" t="e">
        <f>VLOOKUP($E4563:$E$4969,'PLANO DE APLICAÇÃO'!$A$4:$B$1013,2,0)</f>
        <v>#N/A</v>
      </c>
      <c r="G4563" s="71"/>
      <c r="H4563" s="130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73"/>
      <c r="J4563" s="74"/>
      <c r="K4563" s="78"/>
    </row>
    <row r="4564" spans="1:11" s="131" customFormat="1" ht="41.25" customHeight="1" thickBot="1">
      <c r="A4564" s="68"/>
      <c r="B4564" s="77"/>
      <c r="C4564" s="76"/>
      <c r="D4564" s="69" t="e">
        <f>VLOOKUP($C4563:$C$4969,$C$27:$D$4969,2,0)</f>
        <v>#N/A</v>
      </c>
      <c r="E4564" s="79"/>
      <c r="F4564" s="70" t="e">
        <f>VLOOKUP($E4564:$E$4969,'PLANO DE APLICAÇÃO'!$A$4:$B$1013,2,0)</f>
        <v>#N/A</v>
      </c>
      <c r="G4564" s="71"/>
      <c r="H4564" s="130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73"/>
      <c r="J4564" s="74"/>
      <c r="K4564" s="78"/>
    </row>
    <row r="4565" spans="1:11" s="131" customFormat="1" ht="41.25" customHeight="1" thickBot="1">
      <c r="A4565" s="68"/>
      <c r="B4565" s="77"/>
      <c r="C4565" s="76"/>
      <c r="D4565" s="69" t="e">
        <f>VLOOKUP($C4564:$C$4969,$C$27:$D$4969,2,0)</f>
        <v>#N/A</v>
      </c>
      <c r="E4565" s="79"/>
      <c r="F4565" s="70" t="e">
        <f>VLOOKUP($E4565:$E$4969,'PLANO DE APLICAÇÃO'!$A$4:$B$1013,2,0)</f>
        <v>#N/A</v>
      </c>
      <c r="G4565" s="71"/>
      <c r="H4565" s="130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73"/>
      <c r="J4565" s="74"/>
      <c r="K4565" s="78"/>
    </row>
    <row r="4566" spans="1:11" s="131" customFormat="1" ht="41.25" customHeight="1" thickBot="1">
      <c r="A4566" s="68"/>
      <c r="B4566" s="77"/>
      <c r="C4566" s="76"/>
      <c r="D4566" s="69" t="e">
        <f>VLOOKUP($C4565:$C$4969,$C$27:$D$4969,2,0)</f>
        <v>#N/A</v>
      </c>
      <c r="E4566" s="79"/>
      <c r="F4566" s="70" t="e">
        <f>VLOOKUP($E4566:$E$4969,'PLANO DE APLICAÇÃO'!$A$4:$B$1013,2,0)</f>
        <v>#N/A</v>
      </c>
      <c r="G4566" s="71"/>
      <c r="H4566" s="130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73"/>
      <c r="J4566" s="74"/>
      <c r="K4566" s="78"/>
    </row>
    <row r="4567" spans="1:11" s="131" customFormat="1" ht="41.25" customHeight="1" thickBot="1">
      <c r="A4567" s="68"/>
      <c r="B4567" s="77"/>
      <c r="C4567" s="76"/>
      <c r="D4567" s="69" t="e">
        <f>VLOOKUP($C4566:$C$4969,$C$27:$D$4969,2,0)</f>
        <v>#N/A</v>
      </c>
      <c r="E4567" s="79"/>
      <c r="F4567" s="70" t="e">
        <f>VLOOKUP($E4567:$E$4969,'PLANO DE APLICAÇÃO'!$A$4:$B$1013,2,0)</f>
        <v>#N/A</v>
      </c>
      <c r="G4567" s="71"/>
      <c r="H4567" s="130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73"/>
      <c r="J4567" s="74"/>
      <c r="K4567" s="78"/>
    </row>
    <row r="4568" spans="1:11" s="131" customFormat="1" ht="41.25" customHeight="1" thickBot="1">
      <c r="A4568" s="68"/>
      <c r="B4568" s="77"/>
      <c r="C4568" s="76"/>
      <c r="D4568" s="69" t="e">
        <f>VLOOKUP($C4567:$C$4969,$C$27:$D$4969,2,0)</f>
        <v>#N/A</v>
      </c>
      <c r="E4568" s="79"/>
      <c r="F4568" s="70" t="e">
        <f>VLOOKUP($E4568:$E$4969,'PLANO DE APLICAÇÃO'!$A$4:$B$1013,2,0)</f>
        <v>#N/A</v>
      </c>
      <c r="G4568" s="71"/>
      <c r="H4568" s="130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73"/>
      <c r="J4568" s="74"/>
      <c r="K4568" s="78"/>
    </row>
    <row r="4569" spans="1:11" s="131" customFormat="1" ht="41.25" customHeight="1" thickBot="1">
      <c r="A4569" s="68"/>
      <c r="B4569" s="77"/>
      <c r="C4569" s="76"/>
      <c r="D4569" s="69" t="e">
        <f>VLOOKUP($C4568:$C$4969,$C$27:$D$4969,2,0)</f>
        <v>#N/A</v>
      </c>
      <c r="E4569" s="79"/>
      <c r="F4569" s="70" t="e">
        <f>VLOOKUP($E4569:$E$4969,'PLANO DE APLICAÇÃO'!$A$4:$B$1013,2,0)</f>
        <v>#N/A</v>
      </c>
      <c r="G4569" s="71"/>
      <c r="H4569" s="130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73"/>
      <c r="J4569" s="74"/>
      <c r="K4569" s="78"/>
    </row>
    <row r="4570" spans="1:11" s="131" customFormat="1" ht="41.25" customHeight="1" thickBot="1">
      <c r="A4570" s="68"/>
      <c r="B4570" s="77"/>
      <c r="C4570" s="76"/>
      <c r="D4570" s="69" t="e">
        <f>VLOOKUP($C4569:$C$4969,$C$27:$D$4969,2,0)</f>
        <v>#N/A</v>
      </c>
      <c r="E4570" s="79"/>
      <c r="F4570" s="70" t="e">
        <f>VLOOKUP($E4570:$E$4969,'PLANO DE APLICAÇÃO'!$A$4:$B$1013,2,0)</f>
        <v>#N/A</v>
      </c>
      <c r="G4570" s="71"/>
      <c r="H4570" s="130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73"/>
      <c r="J4570" s="74"/>
      <c r="K4570" s="78"/>
    </row>
    <row r="4571" spans="1:11" s="131" customFormat="1" ht="41.25" customHeight="1" thickBot="1">
      <c r="A4571" s="68"/>
      <c r="B4571" s="77"/>
      <c r="C4571" s="76"/>
      <c r="D4571" s="69" t="e">
        <f>VLOOKUP($C4570:$C$4969,$C$27:$D$4969,2,0)</f>
        <v>#N/A</v>
      </c>
      <c r="E4571" s="79"/>
      <c r="F4571" s="70" t="e">
        <f>VLOOKUP($E4571:$E$4969,'PLANO DE APLICAÇÃO'!$A$4:$B$1013,2,0)</f>
        <v>#N/A</v>
      </c>
      <c r="G4571" s="71"/>
      <c r="H4571" s="130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73"/>
      <c r="J4571" s="74"/>
      <c r="K4571" s="78"/>
    </row>
    <row r="4572" spans="1:11" s="131" customFormat="1" ht="41.25" customHeight="1" thickBot="1">
      <c r="A4572" s="68"/>
      <c r="B4572" s="77"/>
      <c r="C4572" s="76"/>
      <c r="D4572" s="69" t="e">
        <f>VLOOKUP($C4571:$C$4969,$C$27:$D$4969,2,0)</f>
        <v>#N/A</v>
      </c>
      <c r="E4572" s="79"/>
      <c r="F4572" s="70" t="e">
        <f>VLOOKUP($E4572:$E$4969,'PLANO DE APLICAÇÃO'!$A$4:$B$1013,2,0)</f>
        <v>#N/A</v>
      </c>
      <c r="G4572" s="71"/>
      <c r="H4572" s="130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73"/>
      <c r="J4572" s="74"/>
      <c r="K4572" s="78"/>
    </row>
    <row r="4573" spans="1:11" s="131" customFormat="1" ht="41.25" customHeight="1" thickBot="1">
      <c r="A4573" s="68"/>
      <c r="B4573" s="77"/>
      <c r="C4573" s="76"/>
      <c r="D4573" s="69" t="e">
        <f>VLOOKUP($C4572:$C$4969,$C$27:$D$4969,2,0)</f>
        <v>#N/A</v>
      </c>
      <c r="E4573" s="79"/>
      <c r="F4573" s="70" t="e">
        <f>VLOOKUP($E4573:$E$4969,'PLANO DE APLICAÇÃO'!$A$4:$B$1013,2,0)</f>
        <v>#N/A</v>
      </c>
      <c r="G4573" s="71"/>
      <c r="H4573" s="130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73"/>
      <c r="J4573" s="74"/>
      <c r="K4573" s="78"/>
    </row>
    <row r="4574" spans="1:11" s="131" customFormat="1" ht="41.25" customHeight="1" thickBot="1">
      <c r="A4574" s="68"/>
      <c r="B4574" s="77"/>
      <c r="C4574" s="76"/>
      <c r="D4574" s="69" t="e">
        <f>VLOOKUP($C4573:$C$4969,$C$27:$D$4969,2,0)</f>
        <v>#N/A</v>
      </c>
      <c r="E4574" s="79"/>
      <c r="F4574" s="70" t="e">
        <f>VLOOKUP($E4574:$E$4969,'PLANO DE APLICAÇÃO'!$A$4:$B$1013,2,0)</f>
        <v>#N/A</v>
      </c>
      <c r="G4574" s="71"/>
      <c r="H4574" s="130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73"/>
      <c r="J4574" s="74"/>
      <c r="K4574" s="78"/>
    </row>
    <row r="4575" spans="1:11" s="131" customFormat="1" ht="41.25" customHeight="1" thickBot="1">
      <c r="A4575" s="68"/>
      <c r="B4575" s="77"/>
      <c r="C4575" s="76"/>
      <c r="D4575" s="69" t="e">
        <f>VLOOKUP($C4574:$C$4969,$C$27:$D$4969,2,0)</f>
        <v>#N/A</v>
      </c>
      <c r="E4575" s="79"/>
      <c r="F4575" s="70" t="e">
        <f>VLOOKUP($E4575:$E$4969,'PLANO DE APLICAÇÃO'!$A$4:$B$1013,2,0)</f>
        <v>#N/A</v>
      </c>
      <c r="G4575" s="71"/>
      <c r="H4575" s="130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73"/>
      <c r="J4575" s="74"/>
      <c r="K4575" s="78"/>
    </row>
    <row r="4576" spans="1:11" s="131" customFormat="1" ht="41.25" customHeight="1" thickBot="1">
      <c r="A4576" s="68"/>
      <c r="B4576" s="77"/>
      <c r="C4576" s="76"/>
      <c r="D4576" s="69" t="e">
        <f>VLOOKUP($C4575:$C$4969,$C$27:$D$4969,2,0)</f>
        <v>#N/A</v>
      </c>
      <c r="E4576" s="79"/>
      <c r="F4576" s="70" t="e">
        <f>VLOOKUP($E4576:$E$4969,'PLANO DE APLICAÇÃO'!$A$4:$B$1013,2,0)</f>
        <v>#N/A</v>
      </c>
      <c r="G4576" s="71"/>
      <c r="H4576" s="130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73"/>
      <c r="J4576" s="74"/>
      <c r="K4576" s="78"/>
    </row>
    <row r="4577" spans="1:11" s="131" customFormat="1" ht="41.25" customHeight="1" thickBot="1">
      <c r="A4577" s="68"/>
      <c r="B4577" s="77"/>
      <c r="C4577" s="76"/>
      <c r="D4577" s="69" t="e">
        <f>VLOOKUP($C4576:$C$4969,$C$27:$D$4969,2,0)</f>
        <v>#N/A</v>
      </c>
      <c r="E4577" s="79"/>
      <c r="F4577" s="70" t="e">
        <f>VLOOKUP($E4577:$E$4969,'PLANO DE APLICAÇÃO'!$A$4:$B$1013,2,0)</f>
        <v>#N/A</v>
      </c>
      <c r="G4577" s="71"/>
      <c r="H4577" s="130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73"/>
      <c r="J4577" s="74"/>
      <c r="K4577" s="78"/>
    </row>
    <row r="4578" spans="1:11" s="131" customFormat="1" ht="41.25" customHeight="1" thickBot="1">
      <c r="A4578" s="68"/>
      <c r="B4578" s="77"/>
      <c r="C4578" s="76"/>
      <c r="D4578" s="69" t="e">
        <f>VLOOKUP($C4577:$C$4969,$C$27:$D$4969,2,0)</f>
        <v>#N/A</v>
      </c>
      <c r="E4578" s="79"/>
      <c r="F4578" s="70" t="e">
        <f>VLOOKUP($E4578:$E$4969,'PLANO DE APLICAÇÃO'!$A$4:$B$1013,2,0)</f>
        <v>#N/A</v>
      </c>
      <c r="G4578" s="71"/>
      <c r="H4578" s="130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73"/>
      <c r="J4578" s="74"/>
      <c r="K4578" s="78"/>
    </row>
    <row r="4579" spans="1:11" s="131" customFormat="1" ht="41.25" customHeight="1" thickBot="1">
      <c r="A4579" s="68"/>
      <c r="B4579" s="77"/>
      <c r="C4579" s="76"/>
      <c r="D4579" s="69" t="e">
        <f>VLOOKUP($C4578:$C$4969,$C$27:$D$4969,2,0)</f>
        <v>#N/A</v>
      </c>
      <c r="E4579" s="79"/>
      <c r="F4579" s="70" t="e">
        <f>VLOOKUP($E4579:$E$4969,'PLANO DE APLICAÇÃO'!$A$4:$B$1013,2,0)</f>
        <v>#N/A</v>
      </c>
      <c r="G4579" s="71"/>
      <c r="H4579" s="130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73"/>
      <c r="J4579" s="74"/>
      <c r="K4579" s="78"/>
    </row>
    <row r="4580" spans="1:11" s="131" customFormat="1" ht="41.25" customHeight="1" thickBot="1">
      <c r="A4580" s="68"/>
      <c r="B4580" s="77"/>
      <c r="C4580" s="76"/>
      <c r="D4580" s="69" t="e">
        <f>VLOOKUP($C4579:$C$4969,$C$27:$D$4969,2,0)</f>
        <v>#N/A</v>
      </c>
      <c r="E4580" s="79"/>
      <c r="F4580" s="70" t="e">
        <f>VLOOKUP($E4580:$E$4969,'PLANO DE APLICAÇÃO'!$A$4:$B$1013,2,0)</f>
        <v>#N/A</v>
      </c>
      <c r="G4580" s="71"/>
      <c r="H4580" s="130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73"/>
      <c r="J4580" s="74"/>
      <c r="K4580" s="78"/>
    </row>
    <row r="4581" spans="1:11" s="131" customFormat="1" ht="41.25" customHeight="1" thickBot="1">
      <c r="A4581" s="68"/>
      <c r="B4581" s="77"/>
      <c r="C4581" s="76"/>
      <c r="D4581" s="69" t="e">
        <f>VLOOKUP($C4580:$C$4969,$C$27:$D$4969,2,0)</f>
        <v>#N/A</v>
      </c>
      <c r="E4581" s="79"/>
      <c r="F4581" s="70" t="e">
        <f>VLOOKUP($E4581:$E$4969,'PLANO DE APLICAÇÃO'!$A$4:$B$1013,2,0)</f>
        <v>#N/A</v>
      </c>
      <c r="G4581" s="71"/>
      <c r="H4581" s="130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73"/>
      <c r="J4581" s="74"/>
      <c r="K4581" s="78"/>
    </row>
    <row r="4582" spans="1:11" s="131" customFormat="1" ht="41.25" customHeight="1" thickBot="1">
      <c r="A4582" s="68"/>
      <c r="B4582" s="77"/>
      <c r="C4582" s="76"/>
      <c r="D4582" s="69" t="e">
        <f>VLOOKUP($C4581:$C$4969,$C$27:$D$4969,2,0)</f>
        <v>#N/A</v>
      </c>
      <c r="E4582" s="79"/>
      <c r="F4582" s="70" t="e">
        <f>VLOOKUP($E4582:$E$4969,'PLANO DE APLICAÇÃO'!$A$4:$B$1013,2,0)</f>
        <v>#N/A</v>
      </c>
      <c r="G4582" s="71"/>
      <c r="H4582" s="130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73"/>
      <c r="J4582" s="74"/>
      <c r="K4582" s="78"/>
    </row>
    <row r="4583" spans="1:11" s="131" customFormat="1" ht="41.25" customHeight="1" thickBot="1">
      <c r="A4583" s="68"/>
      <c r="B4583" s="77"/>
      <c r="C4583" s="76"/>
      <c r="D4583" s="69" t="e">
        <f>VLOOKUP($C4582:$C$4969,$C$27:$D$4969,2,0)</f>
        <v>#N/A</v>
      </c>
      <c r="E4583" s="79"/>
      <c r="F4583" s="70" t="e">
        <f>VLOOKUP($E4583:$E$4969,'PLANO DE APLICAÇÃO'!$A$4:$B$1013,2,0)</f>
        <v>#N/A</v>
      </c>
      <c r="G4583" s="71"/>
      <c r="H4583" s="130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73"/>
      <c r="J4583" s="74"/>
      <c r="K4583" s="78"/>
    </row>
    <row r="4584" spans="1:11" s="131" customFormat="1" ht="41.25" customHeight="1" thickBot="1">
      <c r="A4584" s="68"/>
      <c r="B4584" s="77"/>
      <c r="C4584" s="76"/>
      <c r="D4584" s="69" t="e">
        <f>VLOOKUP($C4583:$C$4969,$C$27:$D$4969,2,0)</f>
        <v>#N/A</v>
      </c>
      <c r="E4584" s="79"/>
      <c r="F4584" s="70" t="e">
        <f>VLOOKUP($E4584:$E$4969,'PLANO DE APLICAÇÃO'!$A$4:$B$1013,2,0)</f>
        <v>#N/A</v>
      </c>
      <c r="G4584" s="71"/>
      <c r="H4584" s="130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73"/>
      <c r="J4584" s="74"/>
      <c r="K4584" s="78"/>
    </row>
    <row r="4585" spans="1:11" s="131" customFormat="1" ht="41.25" customHeight="1" thickBot="1">
      <c r="A4585" s="68"/>
      <c r="B4585" s="77"/>
      <c r="C4585" s="76"/>
      <c r="D4585" s="69" t="e">
        <f>VLOOKUP($C4584:$C$4969,$C$27:$D$4969,2,0)</f>
        <v>#N/A</v>
      </c>
      <c r="E4585" s="79"/>
      <c r="F4585" s="70" t="e">
        <f>VLOOKUP($E4585:$E$4969,'PLANO DE APLICAÇÃO'!$A$4:$B$1013,2,0)</f>
        <v>#N/A</v>
      </c>
      <c r="G4585" s="71"/>
      <c r="H4585" s="130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73"/>
      <c r="J4585" s="74"/>
      <c r="K4585" s="78"/>
    </row>
    <row r="4586" spans="1:11" s="131" customFormat="1" ht="41.25" customHeight="1" thickBot="1">
      <c r="A4586" s="68"/>
      <c r="B4586" s="77"/>
      <c r="C4586" s="76"/>
      <c r="D4586" s="69" t="e">
        <f>VLOOKUP($C4585:$C$4969,$C$27:$D$4969,2,0)</f>
        <v>#N/A</v>
      </c>
      <c r="E4586" s="79"/>
      <c r="F4586" s="70" t="e">
        <f>VLOOKUP($E4586:$E$4969,'PLANO DE APLICAÇÃO'!$A$4:$B$1013,2,0)</f>
        <v>#N/A</v>
      </c>
      <c r="G4586" s="71"/>
      <c r="H4586" s="130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73"/>
      <c r="J4586" s="74"/>
      <c r="K4586" s="78"/>
    </row>
    <row r="4587" spans="1:11" s="131" customFormat="1" ht="41.25" customHeight="1" thickBot="1">
      <c r="A4587" s="68"/>
      <c r="B4587" s="77"/>
      <c r="C4587" s="76"/>
      <c r="D4587" s="69" t="e">
        <f>VLOOKUP($C4586:$C$4969,$C$27:$D$4969,2,0)</f>
        <v>#N/A</v>
      </c>
      <c r="E4587" s="79"/>
      <c r="F4587" s="70" t="e">
        <f>VLOOKUP($E4587:$E$4969,'PLANO DE APLICAÇÃO'!$A$4:$B$1013,2,0)</f>
        <v>#N/A</v>
      </c>
      <c r="G4587" s="71"/>
      <c r="H4587" s="130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73"/>
      <c r="J4587" s="74"/>
      <c r="K4587" s="78"/>
    </row>
    <row r="4588" spans="1:11" s="131" customFormat="1" ht="41.25" customHeight="1" thickBot="1">
      <c r="A4588" s="68"/>
      <c r="B4588" s="77"/>
      <c r="C4588" s="76"/>
      <c r="D4588" s="69" t="e">
        <f>VLOOKUP($C4587:$C$4969,$C$27:$D$4969,2,0)</f>
        <v>#N/A</v>
      </c>
      <c r="E4588" s="79"/>
      <c r="F4588" s="70" t="e">
        <f>VLOOKUP($E4588:$E$4969,'PLANO DE APLICAÇÃO'!$A$4:$B$1013,2,0)</f>
        <v>#N/A</v>
      </c>
      <c r="G4588" s="71"/>
      <c r="H4588" s="130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73"/>
      <c r="J4588" s="74"/>
      <c r="K4588" s="78"/>
    </row>
    <row r="4589" spans="1:11" s="131" customFormat="1" ht="41.25" customHeight="1" thickBot="1">
      <c r="A4589" s="68"/>
      <c r="B4589" s="77"/>
      <c r="C4589" s="76"/>
      <c r="D4589" s="69" t="e">
        <f>VLOOKUP($C4588:$C$4969,$C$27:$D$4969,2,0)</f>
        <v>#N/A</v>
      </c>
      <c r="E4589" s="79"/>
      <c r="F4589" s="70" t="e">
        <f>VLOOKUP($E4589:$E$4969,'PLANO DE APLICAÇÃO'!$A$4:$B$1013,2,0)</f>
        <v>#N/A</v>
      </c>
      <c r="G4589" s="71"/>
      <c r="H4589" s="130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73"/>
      <c r="J4589" s="74"/>
      <c r="K4589" s="78"/>
    </row>
    <row r="4590" spans="1:11" s="131" customFormat="1" ht="41.25" customHeight="1" thickBot="1">
      <c r="A4590" s="68"/>
      <c r="B4590" s="77"/>
      <c r="C4590" s="76"/>
      <c r="D4590" s="69" t="e">
        <f>VLOOKUP($C4589:$C$4969,$C$27:$D$4969,2,0)</f>
        <v>#N/A</v>
      </c>
      <c r="E4590" s="79"/>
      <c r="F4590" s="70" t="e">
        <f>VLOOKUP($E4590:$E$4969,'PLANO DE APLICAÇÃO'!$A$4:$B$1013,2,0)</f>
        <v>#N/A</v>
      </c>
      <c r="G4590" s="71"/>
      <c r="H4590" s="130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73"/>
      <c r="J4590" s="74"/>
      <c r="K4590" s="78"/>
    </row>
    <row r="4591" spans="1:11" s="131" customFormat="1" ht="41.25" customHeight="1" thickBot="1">
      <c r="A4591" s="68"/>
      <c r="B4591" s="77"/>
      <c r="C4591" s="76"/>
      <c r="D4591" s="69" t="e">
        <f>VLOOKUP($C4590:$C$4969,$C$27:$D$4969,2,0)</f>
        <v>#N/A</v>
      </c>
      <c r="E4591" s="79"/>
      <c r="F4591" s="70" t="e">
        <f>VLOOKUP($E4591:$E$4969,'PLANO DE APLICAÇÃO'!$A$4:$B$1013,2,0)</f>
        <v>#N/A</v>
      </c>
      <c r="G4591" s="71"/>
      <c r="H4591" s="130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73"/>
      <c r="J4591" s="74"/>
      <c r="K4591" s="78"/>
    </row>
    <row r="4592" spans="1:11" s="131" customFormat="1" ht="41.25" customHeight="1" thickBot="1">
      <c r="A4592" s="68"/>
      <c r="B4592" s="77"/>
      <c r="C4592" s="76"/>
      <c r="D4592" s="69" t="e">
        <f>VLOOKUP($C4591:$C$4969,$C$27:$D$4969,2,0)</f>
        <v>#N/A</v>
      </c>
      <c r="E4592" s="79"/>
      <c r="F4592" s="70" t="e">
        <f>VLOOKUP($E4592:$E$4969,'PLANO DE APLICAÇÃO'!$A$4:$B$1013,2,0)</f>
        <v>#N/A</v>
      </c>
      <c r="G4592" s="71"/>
      <c r="H4592" s="130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73"/>
      <c r="J4592" s="74"/>
      <c r="K4592" s="78"/>
    </row>
    <row r="4593" spans="1:11" s="131" customFormat="1" ht="41.25" customHeight="1" thickBot="1">
      <c r="A4593" s="68"/>
      <c r="B4593" s="77"/>
      <c r="C4593" s="76"/>
      <c r="D4593" s="69" t="e">
        <f>VLOOKUP($C4592:$C$4969,$C$27:$D$4969,2,0)</f>
        <v>#N/A</v>
      </c>
      <c r="E4593" s="79"/>
      <c r="F4593" s="70" t="e">
        <f>VLOOKUP($E4593:$E$4969,'PLANO DE APLICAÇÃO'!$A$4:$B$1013,2,0)</f>
        <v>#N/A</v>
      </c>
      <c r="G4593" s="71"/>
      <c r="H4593" s="130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73"/>
      <c r="J4593" s="74"/>
      <c r="K4593" s="78"/>
    </row>
    <row r="4594" spans="1:11" s="131" customFormat="1" ht="41.25" customHeight="1" thickBot="1">
      <c r="A4594" s="68"/>
      <c r="B4594" s="77"/>
      <c r="C4594" s="76"/>
      <c r="D4594" s="69" t="e">
        <f>VLOOKUP($C4593:$C$4969,$C$27:$D$4969,2,0)</f>
        <v>#N/A</v>
      </c>
      <c r="E4594" s="79"/>
      <c r="F4594" s="70" t="e">
        <f>VLOOKUP($E4594:$E$4969,'PLANO DE APLICAÇÃO'!$A$4:$B$1013,2,0)</f>
        <v>#N/A</v>
      </c>
      <c r="G4594" s="71"/>
      <c r="H4594" s="130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73"/>
      <c r="J4594" s="74"/>
      <c r="K4594" s="78"/>
    </row>
    <row r="4595" spans="1:11" s="131" customFormat="1" ht="41.25" customHeight="1" thickBot="1">
      <c r="A4595" s="68"/>
      <c r="B4595" s="77"/>
      <c r="C4595" s="76"/>
      <c r="D4595" s="69" t="e">
        <f>VLOOKUP($C4594:$C$4969,$C$27:$D$4969,2,0)</f>
        <v>#N/A</v>
      </c>
      <c r="E4595" s="79"/>
      <c r="F4595" s="70" t="e">
        <f>VLOOKUP($E4595:$E$4969,'PLANO DE APLICAÇÃO'!$A$4:$B$1013,2,0)</f>
        <v>#N/A</v>
      </c>
      <c r="G4595" s="71"/>
      <c r="H4595" s="130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73"/>
      <c r="J4595" s="74"/>
      <c r="K4595" s="78"/>
    </row>
    <row r="4596" spans="1:11" s="131" customFormat="1" ht="41.25" customHeight="1" thickBot="1">
      <c r="A4596" s="68"/>
      <c r="B4596" s="77"/>
      <c r="C4596" s="76"/>
      <c r="D4596" s="69" t="e">
        <f>VLOOKUP($C4595:$C$4969,$C$27:$D$4969,2,0)</f>
        <v>#N/A</v>
      </c>
      <c r="E4596" s="79"/>
      <c r="F4596" s="70" t="e">
        <f>VLOOKUP($E4596:$E$4969,'PLANO DE APLICAÇÃO'!$A$4:$B$1013,2,0)</f>
        <v>#N/A</v>
      </c>
      <c r="G4596" s="71"/>
      <c r="H4596" s="130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73"/>
      <c r="J4596" s="74"/>
      <c r="K4596" s="78"/>
    </row>
    <row r="4597" spans="1:11" s="131" customFormat="1" ht="41.25" customHeight="1" thickBot="1">
      <c r="A4597" s="68"/>
      <c r="B4597" s="77"/>
      <c r="C4597" s="76"/>
      <c r="D4597" s="69" t="e">
        <f>VLOOKUP($C4596:$C$4969,$C$27:$D$4969,2,0)</f>
        <v>#N/A</v>
      </c>
      <c r="E4597" s="79"/>
      <c r="F4597" s="70" t="e">
        <f>VLOOKUP($E4597:$E$4969,'PLANO DE APLICAÇÃO'!$A$4:$B$1013,2,0)</f>
        <v>#N/A</v>
      </c>
      <c r="G4597" s="71"/>
      <c r="H4597" s="130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73"/>
      <c r="J4597" s="74"/>
      <c r="K4597" s="78"/>
    </row>
    <row r="4598" spans="1:11" s="131" customFormat="1" ht="41.25" customHeight="1" thickBot="1">
      <c r="A4598" s="68"/>
      <c r="B4598" s="77"/>
      <c r="C4598" s="76"/>
      <c r="D4598" s="69" t="e">
        <f>VLOOKUP($C4597:$C$4969,$C$27:$D$4969,2,0)</f>
        <v>#N/A</v>
      </c>
      <c r="E4598" s="79"/>
      <c r="F4598" s="70" t="e">
        <f>VLOOKUP($E4598:$E$4969,'PLANO DE APLICAÇÃO'!$A$4:$B$1013,2,0)</f>
        <v>#N/A</v>
      </c>
      <c r="G4598" s="71"/>
      <c r="H4598" s="130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73"/>
      <c r="J4598" s="74"/>
      <c r="K4598" s="78"/>
    </row>
    <row r="4599" spans="1:11" s="131" customFormat="1" ht="41.25" customHeight="1" thickBot="1">
      <c r="A4599" s="68"/>
      <c r="B4599" s="77"/>
      <c r="C4599" s="76"/>
      <c r="D4599" s="69" t="e">
        <f>VLOOKUP($C4598:$C$4969,$C$27:$D$4969,2,0)</f>
        <v>#N/A</v>
      </c>
      <c r="E4599" s="79"/>
      <c r="F4599" s="70" t="e">
        <f>VLOOKUP($E4599:$E$4969,'PLANO DE APLICAÇÃO'!$A$4:$B$1013,2,0)</f>
        <v>#N/A</v>
      </c>
      <c r="G4599" s="71"/>
      <c r="H4599" s="130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73"/>
      <c r="J4599" s="74"/>
      <c r="K4599" s="78"/>
    </row>
    <row r="4600" spans="1:11" s="131" customFormat="1" ht="41.25" customHeight="1" thickBot="1">
      <c r="A4600" s="68"/>
      <c r="B4600" s="77"/>
      <c r="C4600" s="76"/>
      <c r="D4600" s="69" t="e">
        <f>VLOOKUP($C4599:$C$4969,$C$27:$D$4969,2,0)</f>
        <v>#N/A</v>
      </c>
      <c r="E4600" s="79"/>
      <c r="F4600" s="70" t="e">
        <f>VLOOKUP($E4600:$E$4969,'PLANO DE APLICAÇÃO'!$A$4:$B$1013,2,0)</f>
        <v>#N/A</v>
      </c>
      <c r="G4600" s="71"/>
      <c r="H4600" s="130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73"/>
      <c r="J4600" s="74"/>
      <c r="K4600" s="78"/>
    </row>
    <row r="4601" spans="1:11" s="131" customFormat="1" ht="41.25" customHeight="1" thickBot="1">
      <c r="A4601" s="68"/>
      <c r="B4601" s="77"/>
      <c r="C4601" s="76"/>
      <c r="D4601" s="69" t="e">
        <f>VLOOKUP($C4600:$C$4969,$C$27:$D$4969,2,0)</f>
        <v>#N/A</v>
      </c>
      <c r="E4601" s="79"/>
      <c r="F4601" s="70" t="e">
        <f>VLOOKUP($E4601:$E$4969,'PLANO DE APLICAÇÃO'!$A$4:$B$1013,2,0)</f>
        <v>#N/A</v>
      </c>
      <c r="G4601" s="71"/>
      <c r="H4601" s="130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73"/>
      <c r="J4601" s="74"/>
      <c r="K4601" s="78"/>
    </row>
    <row r="4602" spans="1:11" s="131" customFormat="1" ht="41.25" customHeight="1" thickBot="1">
      <c r="A4602" s="68"/>
      <c r="B4602" s="77"/>
      <c r="C4602" s="76"/>
      <c r="D4602" s="69" t="e">
        <f>VLOOKUP($C4601:$C$4969,$C$27:$D$4969,2,0)</f>
        <v>#N/A</v>
      </c>
      <c r="E4602" s="79"/>
      <c r="F4602" s="70" t="e">
        <f>VLOOKUP($E4602:$E$4969,'PLANO DE APLICAÇÃO'!$A$4:$B$1013,2,0)</f>
        <v>#N/A</v>
      </c>
      <c r="G4602" s="71"/>
      <c r="H4602" s="130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73"/>
      <c r="J4602" s="74"/>
      <c r="K4602" s="78"/>
    </row>
    <row r="4603" spans="1:11" s="131" customFormat="1" ht="41.25" customHeight="1" thickBot="1">
      <c r="A4603" s="68"/>
      <c r="B4603" s="77"/>
      <c r="C4603" s="76"/>
      <c r="D4603" s="69" t="e">
        <f>VLOOKUP($C4602:$C$4969,$C$27:$D$4969,2,0)</f>
        <v>#N/A</v>
      </c>
      <c r="E4603" s="79"/>
      <c r="F4603" s="70" t="e">
        <f>VLOOKUP($E4603:$E$4969,'PLANO DE APLICAÇÃO'!$A$4:$B$1013,2,0)</f>
        <v>#N/A</v>
      </c>
      <c r="G4603" s="71"/>
      <c r="H4603" s="130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73"/>
      <c r="J4603" s="74"/>
      <c r="K4603" s="78"/>
    </row>
    <row r="4604" spans="1:11" s="131" customFormat="1" ht="41.25" customHeight="1" thickBot="1">
      <c r="A4604" s="68"/>
      <c r="B4604" s="77"/>
      <c r="C4604" s="76"/>
      <c r="D4604" s="69" t="e">
        <f>VLOOKUP($C4603:$C$4969,$C$27:$D$4969,2,0)</f>
        <v>#N/A</v>
      </c>
      <c r="E4604" s="79"/>
      <c r="F4604" s="70" t="e">
        <f>VLOOKUP($E4604:$E$4969,'PLANO DE APLICAÇÃO'!$A$4:$B$1013,2,0)</f>
        <v>#N/A</v>
      </c>
      <c r="G4604" s="71"/>
      <c r="H4604" s="130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73"/>
      <c r="J4604" s="74"/>
      <c r="K4604" s="78"/>
    </row>
    <row r="4605" spans="1:11" s="131" customFormat="1" ht="41.25" customHeight="1" thickBot="1">
      <c r="A4605" s="68"/>
      <c r="B4605" s="77"/>
      <c r="C4605" s="76"/>
      <c r="D4605" s="69" t="e">
        <f>VLOOKUP($C4604:$C$4969,$C$27:$D$4969,2,0)</f>
        <v>#N/A</v>
      </c>
      <c r="E4605" s="79"/>
      <c r="F4605" s="70" t="e">
        <f>VLOOKUP($E4605:$E$4969,'PLANO DE APLICAÇÃO'!$A$4:$B$1013,2,0)</f>
        <v>#N/A</v>
      </c>
      <c r="G4605" s="71"/>
      <c r="H4605" s="130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73"/>
      <c r="J4605" s="74"/>
      <c r="K4605" s="78"/>
    </row>
    <row r="4606" spans="1:11" s="131" customFormat="1" ht="41.25" customHeight="1" thickBot="1">
      <c r="A4606" s="68"/>
      <c r="B4606" s="77"/>
      <c r="C4606" s="76"/>
      <c r="D4606" s="69" t="e">
        <f>VLOOKUP($C4605:$C$4969,$C$27:$D$4969,2,0)</f>
        <v>#N/A</v>
      </c>
      <c r="E4606" s="79"/>
      <c r="F4606" s="70" t="e">
        <f>VLOOKUP($E4606:$E$4969,'PLANO DE APLICAÇÃO'!$A$4:$B$1013,2,0)</f>
        <v>#N/A</v>
      </c>
      <c r="G4606" s="71"/>
      <c r="H4606" s="130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73"/>
      <c r="J4606" s="74"/>
      <c r="K4606" s="78"/>
    </row>
    <row r="4607" spans="1:11" s="131" customFormat="1" ht="41.25" customHeight="1" thickBot="1">
      <c r="A4607" s="68"/>
      <c r="B4607" s="77"/>
      <c r="C4607" s="76"/>
      <c r="D4607" s="69" t="e">
        <f>VLOOKUP($C4606:$C$4969,$C$27:$D$4969,2,0)</f>
        <v>#N/A</v>
      </c>
      <c r="E4607" s="79"/>
      <c r="F4607" s="70" t="e">
        <f>VLOOKUP($E4607:$E$4969,'PLANO DE APLICAÇÃO'!$A$4:$B$1013,2,0)</f>
        <v>#N/A</v>
      </c>
      <c r="G4607" s="71"/>
      <c r="H4607" s="130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73"/>
      <c r="J4607" s="74"/>
      <c r="K4607" s="78"/>
    </row>
    <row r="4608" spans="1:11" s="131" customFormat="1" ht="41.25" customHeight="1" thickBot="1">
      <c r="A4608" s="68"/>
      <c r="B4608" s="77"/>
      <c r="C4608" s="76"/>
      <c r="D4608" s="69" t="e">
        <f>VLOOKUP($C4607:$C$4969,$C$27:$D$4969,2,0)</f>
        <v>#N/A</v>
      </c>
      <c r="E4608" s="79"/>
      <c r="F4608" s="70" t="e">
        <f>VLOOKUP($E4608:$E$4969,'PLANO DE APLICAÇÃO'!$A$4:$B$1013,2,0)</f>
        <v>#N/A</v>
      </c>
      <c r="G4608" s="71"/>
      <c r="H4608" s="130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73"/>
      <c r="J4608" s="74"/>
      <c r="K4608" s="78"/>
    </row>
    <row r="4609" spans="1:11" s="131" customFormat="1" ht="41.25" customHeight="1" thickBot="1">
      <c r="A4609" s="68"/>
      <c r="B4609" s="77"/>
      <c r="C4609" s="76"/>
      <c r="D4609" s="69" t="e">
        <f>VLOOKUP($C4608:$C$4969,$C$27:$D$4969,2,0)</f>
        <v>#N/A</v>
      </c>
      <c r="E4609" s="79"/>
      <c r="F4609" s="70" t="e">
        <f>VLOOKUP($E4609:$E$4969,'PLANO DE APLICAÇÃO'!$A$4:$B$1013,2,0)</f>
        <v>#N/A</v>
      </c>
      <c r="G4609" s="71"/>
      <c r="H4609" s="130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73"/>
      <c r="J4609" s="74"/>
      <c r="K4609" s="78"/>
    </row>
    <row r="4610" spans="1:11" s="131" customFormat="1" ht="41.25" customHeight="1" thickBot="1">
      <c r="A4610" s="68"/>
      <c r="B4610" s="77"/>
      <c r="C4610" s="76"/>
      <c r="D4610" s="69" t="e">
        <f>VLOOKUP($C4609:$C$4969,$C$27:$D$4969,2,0)</f>
        <v>#N/A</v>
      </c>
      <c r="E4610" s="79"/>
      <c r="F4610" s="70" t="e">
        <f>VLOOKUP($E4610:$E$4969,'PLANO DE APLICAÇÃO'!$A$4:$B$1013,2,0)</f>
        <v>#N/A</v>
      </c>
      <c r="G4610" s="71"/>
      <c r="H4610" s="130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73"/>
      <c r="J4610" s="74"/>
      <c r="K4610" s="78"/>
    </row>
    <row r="4611" spans="1:11" s="131" customFormat="1" ht="41.25" customHeight="1" thickBot="1">
      <c r="A4611" s="68"/>
      <c r="B4611" s="77"/>
      <c r="C4611" s="76"/>
      <c r="D4611" s="69" t="e">
        <f>VLOOKUP($C4610:$C$4969,$C$27:$D$4969,2,0)</f>
        <v>#N/A</v>
      </c>
      <c r="E4611" s="79"/>
      <c r="F4611" s="70" t="e">
        <f>VLOOKUP($E4611:$E$4969,'PLANO DE APLICAÇÃO'!$A$4:$B$1013,2,0)</f>
        <v>#N/A</v>
      </c>
      <c r="G4611" s="71"/>
      <c r="H4611" s="130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73"/>
      <c r="J4611" s="74"/>
      <c r="K4611" s="78"/>
    </row>
    <row r="4612" spans="1:11" s="131" customFormat="1" ht="41.25" customHeight="1" thickBot="1">
      <c r="A4612" s="68"/>
      <c r="B4612" s="77"/>
      <c r="C4612" s="76"/>
      <c r="D4612" s="69" t="e">
        <f>VLOOKUP($C4611:$C$4969,$C$27:$D$4969,2,0)</f>
        <v>#N/A</v>
      </c>
      <c r="E4612" s="79"/>
      <c r="F4612" s="70" t="e">
        <f>VLOOKUP($E4612:$E$4969,'PLANO DE APLICAÇÃO'!$A$4:$B$1013,2,0)</f>
        <v>#N/A</v>
      </c>
      <c r="G4612" s="71"/>
      <c r="H4612" s="130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73"/>
      <c r="J4612" s="74"/>
      <c r="K4612" s="78"/>
    </row>
    <row r="4613" spans="1:11" s="131" customFormat="1" ht="41.25" customHeight="1" thickBot="1">
      <c r="A4613" s="68"/>
      <c r="B4613" s="77"/>
      <c r="C4613" s="76"/>
      <c r="D4613" s="69" t="e">
        <f>VLOOKUP($C4612:$C$4969,$C$27:$D$4969,2,0)</f>
        <v>#N/A</v>
      </c>
      <c r="E4613" s="79"/>
      <c r="F4613" s="70" t="e">
        <f>VLOOKUP($E4613:$E$4969,'PLANO DE APLICAÇÃO'!$A$4:$B$1013,2,0)</f>
        <v>#N/A</v>
      </c>
      <c r="G4613" s="71"/>
      <c r="H4613" s="130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73"/>
      <c r="J4613" s="74"/>
      <c r="K4613" s="78"/>
    </row>
    <row r="4614" spans="1:11" s="131" customFormat="1" ht="41.25" customHeight="1" thickBot="1">
      <c r="A4614" s="68"/>
      <c r="B4614" s="77"/>
      <c r="C4614" s="76"/>
      <c r="D4614" s="69" t="e">
        <f>VLOOKUP($C4613:$C$4969,$C$27:$D$4969,2,0)</f>
        <v>#N/A</v>
      </c>
      <c r="E4614" s="79"/>
      <c r="F4614" s="70" t="e">
        <f>VLOOKUP($E4614:$E$4969,'PLANO DE APLICAÇÃO'!$A$4:$B$1013,2,0)</f>
        <v>#N/A</v>
      </c>
      <c r="G4614" s="71"/>
      <c r="H4614" s="130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73"/>
      <c r="J4614" s="74"/>
      <c r="K4614" s="78"/>
    </row>
    <row r="4615" spans="1:11" s="131" customFormat="1" ht="41.25" customHeight="1" thickBot="1">
      <c r="A4615" s="68"/>
      <c r="B4615" s="77"/>
      <c r="C4615" s="76"/>
      <c r="D4615" s="69" t="e">
        <f>VLOOKUP($C4614:$C$4969,$C$27:$D$4969,2,0)</f>
        <v>#N/A</v>
      </c>
      <c r="E4615" s="79"/>
      <c r="F4615" s="70" t="e">
        <f>VLOOKUP($E4615:$E$4969,'PLANO DE APLICAÇÃO'!$A$4:$B$1013,2,0)</f>
        <v>#N/A</v>
      </c>
      <c r="G4615" s="71"/>
      <c r="H4615" s="130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73"/>
      <c r="J4615" s="74"/>
      <c r="K4615" s="78"/>
    </row>
    <row r="4616" spans="1:11" s="131" customFormat="1" ht="41.25" customHeight="1" thickBot="1">
      <c r="A4616" s="68"/>
      <c r="B4616" s="77"/>
      <c r="C4616" s="76"/>
      <c r="D4616" s="69" t="e">
        <f>VLOOKUP($C4615:$C$4969,$C$27:$D$4969,2,0)</f>
        <v>#N/A</v>
      </c>
      <c r="E4616" s="79"/>
      <c r="F4616" s="70" t="e">
        <f>VLOOKUP($E4616:$E$4969,'PLANO DE APLICAÇÃO'!$A$4:$B$1013,2,0)</f>
        <v>#N/A</v>
      </c>
      <c r="G4616" s="71"/>
      <c r="H4616" s="130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73"/>
      <c r="J4616" s="74"/>
      <c r="K4616" s="78"/>
    </row>
    <row r="4617" spans="1:11" s="131" customFormat="1" ht="41.25" customHeight="1" thickBot="1">
      <c r="A4617" s="68"/>
      <c r="B4617" s="77"/>
      <c r="C4617" s="76"/>
      <c r="D4617" s="69" t="e">
        <f>VLOOKUP($C4616:$C$4969,$C$27:$D$4969,2,0)</f>
        <v>#N/A</v>
      </c>
      <c r="E4617" s="79"/>
      <c r="F4617" s="70" t="e">
        <f>VLOOKUP($E4617:$E$4969,'PLANO DE APLICAÇÃO'!$A$4:$B$1013,2,0)</f>
        <v>#N/A</v>
      </c>
      <c r="G4617" s="71"/>
      <c r="H4617" s="130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73"/>
      <c r="J4617" s="74"/>
      <c r="K4617" s="78"/>
    </row>
    <row r="4618" spans="1:11" s="131" customFormat="1" ht="41.25" customHeight="1" thickBot="1">
      <c r="A4618" s="68"/>
      <c r="B4618" s="77"/>
      <c r="C4618" s="76"/>
      <c r="D4618" s="69" t="e">
        <f>VLOOKUP($C4617:$C$4969,$C$27:$D$4969,2,0)</f>
        <v>#N/A</v>
      </c>
      <c r="E4618" s="79"/>
      <c r="F4618" s="70" t="e">
        <f>VLOOKUP($E4618:$E$4969,'PLANO DE APLICAÇÃO'!$A$4:$B$1013,2,0)</f>
        <v>#N/A</v>
      </c>
      <c r="G4618" s="71"/>
      <c r="H4618" s="130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73"/>
      <c r="J4618" s="74"/>
      <c r="K4618" s="78"/>
    </row>
    <row r="4619" spans="1:11" s="131" customFormat="1" ht="41.25" customHeight="1" thickBot="1">
      <c r="A4619" s="68"/>
      <c r="B4619" s="77"/>
      <c r="C4619" s="76"/>
      <c r="D4619" s="69" t="e">
        <f>VLOOKUP($C4618:$C$4969,$C$27:$D$4969,2,0)</f>
        <v>#N/A</v>
      </c>
      <c r="E4619" s="79"/>
      <c r="F4619" s="70" t="e">
        <f>VLOOKUP($E4619:$E$4969,'PLANO DE APLICAÇÃO'!$A$4:$B$1013,2,0)</f>
        <v>#N/A</v>
      </c>
      <c r="G4619" s="71"/>
      <c r="H4619" s="130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73"/>
      <c r="J4619" s="74"/>
      <c r="K4619" s="78"/>
    </row>
    <row r="4620" spans="1:11" s="131" customFormat="1" ht="41.25" customHeight="1" thickBot="1">
      <c r="A4620" s="68"/>
      <c r="B4620" s="77"/>
      <c r="C4620" s="76"/>
      <c r="D4620" s="69" t="e">
        <f>VLOOKUP($C4619:$C$4969,$C$27:$D$4969,2,0)</f>
        <v>#N/A</v>
      </c>
      <c r="E4620" s="79"/>
      <c r="F4620" s="70" t="e">
        <f>VLOOKUP($E4620:$E$4969,'PLANO DE APLICAÇÃO'!$A$4:$B$1013,2,0)</f>
        <v>#N/A</v>
      </c>
      <c r="G4620" s="71"/>
      <c r="H4620" s="130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73"/>
      <c r="J4620" s="74"/>
      <c r="K4620" s="78"/>
    </row>
    <row r="4621" spans="1:11" s="131" customFormat="1" ht="41.25" customHeight="1" thickBot="1">
      <c r="A4621" s="68"/>
      <c r="B4621" s="77"/>
      <c r="C4621" s="76"/>
      <c r="D4621" s="69" t="e">
        <f>VLOOKUP($C4620:$C$4969,$C$27:$D$4969,2,0)</f>
        <v>#N/A</v>
      </c>
      <c r="E4621" s="79"/>
      <c r="F4621" s="70" t="e">
        <f>VLOOKUP($E4621:$E$4969,'PLANO DE APLICAÇÃO'!$A$4:$B$1013,2,0)</f>
        <v>#N/A</v>
      </c>
      <c r="G4621" s="71"/>
      <c r="H4621" s="130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73"/>
      <c r="J4621" s="74"/>
      <c r="K4621" s="78"/>
    </row>
    <row r="4622" spans="1:11" s="131" customFormat="1" ht="41.25" customHeight="1" thickBot="1">
      <c r="A4622" s="68"/>
      <c r="B4622" s="77"/>
      <c r="C4622" s="76"/>
      <c r="D4622" s="69" t="e">
        <f>VLOOKUP($C4621:$C$4969,$C$27:$D$4969,2,0)</f>
        <v>#N/A</v>
      </c>
      <c r="E4622" s="79"/>
      <c r="F4622" s="70" t="e">
        <f>VLOOKUP($E4622:$E$4969,'PLANO DE APLICAÇÃO'!$A$4:$B$1013,2,0)</f>
        <v>#N/A</v>
      </c>
      <c r="G4622" s="71"/>
      <c r="H4622" s="130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73"/>
      <c r="J4622" s="74"/>
      <c r="K4622" s="78"/>
    </row>
    <row r="4623" spans="1:11" s="131" customFormat="1" ht="41.25" customHeight="1" thickBot="1">
      <c r="A4623" s="68"/>
      <c r="B4623" s="77"/>
      <c r="C4623" s="76"/>
      <c r="D4623" s="69" t="e">
        <f>VLOOKUP($C4622:$C$4969,$C$27:$D$4969,2,0)</f>
        <v>#N/A</v>
      </c>
      <c r="E4623" s="79"/>
      <c r="F4623" s="70" t="e">
        <f>VLOOKUP($E4623:$E$4969,'PLANO DE APLICAÇÃO'!$A$4:$B$1013,2,0)</f>
        <v>#N/A</v>
      </c>
      <c r="G4623" s="71"/>
      <c r="H4623" s="130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73"/>
      <c r="J4623" s="74"/>
      <c r="K4623" s="78"/>
    </row>
    <row r="4624" spans="1:11" s="131" customFormat="1" ht="41.25" customHeight="1" thickBot="1">
      <c r="A4624" s="68"/>
      <c r="B4624" s="77"/>
      <c r="C4624" s="76"/>
      <c r="D4624" s="69" t="e">
        <f>VLOOKUP($C4623:$C$4969,$C$27:$D$4969,2,0)</f>
        <v>#N/A</v>
      </c>
      <c r="E4624" s="79"/>
      <c r="F4624" s="70" t="e">
        <f>VLOOKUP($E4624:$E$4969,'PLANO DE APLICAÇÃO'!$A$4:$B$1013,2,0)</f>
        <v>#N/A</v>
      </c>
      <c r="G4624" s="71"/>
      <c r="H4624" s="130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73"/>
      <c r="J4624" s="74"/>
      <c r="K4624" s="78"/>
    </row>
    <row r="4625" spans="1:11" s="131" customFormat="1" ht="41.25" customHeight="1" thickBot="1">
      <c r="A4625" s="68"/>
      <c r="B4625" s="77"/>
      <c r="C4625" s="76"/>
      <c r="D4625" s="69" t="e">
        <f>VLOOKUP($C4624:$C$4969,$C$27:$D$4969,2,0)</f>
        <v>#N/A</v>
      </c>
      <c r="E4625" s="79"/>
      <c r="F4625" s="70" t="e">
        <f>VLOOKUP($E4625:$E$4969,'PLANO DE APLICAÇÃO'!$A$4:$B$1013,2,0)</f>
        <v>#N/A</v>
      </c>
      <c r="G4625" s="71"/>
      <c r="H4625" s="130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73"/>
      <c r="J4625" s="74"/>
      <c r="K4625" s="78"/>
    </row>
    <row r="4626" spans="1:11" s="131" customFormat="1" ht="41.25" customHeight="1" thickBot="1">
      <c r="A4626" s="68"/>
      <c r="B4626" s="77"/>
      <c r="C4626" s="76"/>
      <c r="D4626" s="69" t="e">
        <f>VLOOKUP($C4625:$C$4969,$C$27:$D$4969,2,0)</f>
        <v>#N/A</v>
      </c>
      <c r="E4626" s="79"/>
      <c r="F4626" s="70" t="e">
        <f>VLOOKUP($E4626:$E$4969,'PLANO DE APLICAÇÃO'!$A$4:$B$1013,2,0)</f>
        <v>#N/A</v>
      </c>
      <c r="G4626" s="71"/>
      <c r="H4626" s="130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73"/>
      <c r="J4626" s="74"/>
      <c r="K4626" s="78"/>
    </row>
    <row r="4627" spans="1:11" s="131" customFormat="1" ht="41.25" customHeight="1" thickBot="1">
      <c r="A4627" s="68"/>
      <c r="B4627" s="77"/>
      <c r="C4627" s="76"/>
      <c r="D4627" s="69" t="e">
        <f>VLOOKUP($C4626:$C$4969,$C$27:$D$4969,2,0)</f>
        <v>#N/A</v>
      </c>
      <c r="E4627" s="79"/>
      <c r="F4627" s="70" t="e">
        <f>VLOOKUP($E4627:$E$4969,'PLANO DE APLICAÇÃO'!$A$4:$B$1013,2,0)</f>
        <v>#N/A</v>
      </c>
      <c r="G4627" s="71"/>
      <c r="H4627" s="130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73"/>
      <c r="J4627" s="74"/>
      <c r="K4627" s="78"/>
    </row>
    <row r="4628" spans="1:11" s="131" customFormat="1" ht="41.25" customHeight="1" thickBot="1">
      <c r="A4628" s="68"/>
      <c r="B4628" s="77"/>
      <c r="C4628" s="76"/>
      <c r="D4628" s="69" t="e">
        <f>VLOOKUP($C4627:$C$4969,$C$27:$D$4969,2,0)</f>
        <v>#N/A</v>
      </c>
      <c r="E4628" s="79"/>
      <c r="F4628" s="70" t="e">
        <f>VLOOKUP($E4628:$E$4969,'PLANO DE APLICAÇÃO'!$A$4:$B$1013,2,0)</f>
        <v>#N/A</v>
      </c>
      <c r="G4628" s="71"/>
      <c r="H4628" s="130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73"/>
      <c r="J4628" s="74"/>
      <c r="K4628" s="78"/>
    </row>
    <row r="4629" spans="1:11" s="131" customFormat="1" ht="41.25" customHeight="1" thickBot="1">
      <c r="A4629" s="68"/>
      <c r="B4629" s="77"/>
      <c r="C4629" s="76"/>
      <c r="D4629" s="69" t="e">
        <f>VLOOKUP($C4628:$C$4969,$C$27:$D$4969,2,0)</f>
        <v>#N/A</v>
      </c>
      <c r="E4629" s="79"/>
      <c r="F4629" s="70" t="e">
        <f>VLOOKUP($E4629:$E$4969,'PLANO DE APLICAÇÃO'!$A$4:$B$1013,2,0)</f>
        <v>#N/A</v>
      </c>
      <c r="G4629" s="71"/>
      <c r="H4629" s="130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73"/>
      <c r="J4629" s="74"/>
      <c r="K4629" s="78"/>
    </row>
    <row r="4630" spans="1:11" s="131" customFormat="1" ht="41.25" customHeight="1" thickBot="1">
      <c r="A4630" s="68"/>
      <c r="B4630" s="77"/>
      <c r="C4630" s="76"/>
      <c r="D4630" s="69" t="e">
        <f>VLOOKUP($C4629:$C$4969,$C$27:$D$4969,2,0)</f>
        <v>#N/A</v>
      </c>
      <c r="E4630" s="79"/>
      <c r="F4630" s="70" t="e">
        <f>VLOOKUP($E4630:$E$4969,'PLANO DE APLICAÇÃO'!$A$4:$B$1013,2,0)</f>
        <v>#N/A</v>
      </c>
      <c r="G4630" s="71"/>
      <c r="H4630" s="130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73"/>
      <c r="J4630" s="74"/>
      <c r="K4630" s="78"/>
    </row>
    <row r="4631" spans="1:11" s="131" customFormat="1" ht="41.25" customHeight="1" thickBot="1">
      <c r="A4631" s="68"/>
      <c r="B4631" s="77"/>
      <c r="C4631" s="76"/>
      <c r="D4631" s="69" t="e">
        <f>VLOOKUP($C4630:$C$4969,$C$27:$D$4969,2,0)</f>
        <v>#N/A</v>
      </c>
      <c r="E4631" s="79"/>
      <c r="F4631" s="70" t="e">
        <f>VLOOKUP($E4631:$E$4969,'PLANO DE APLICAÇÃO'!$A$4:$B$1013,2,0)</f>
        <v>#N/A</v>
      </c>
      <c r="G4631" s="71"/>
      <c r="H4631" s="130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73"/>
      <c r="J4631" s="74"/>
      <c r="K4631" s="78"/>
    </row>
    <row r="4632" spans="1:11" s="131" customFormat="1" ht="41.25" customHeight="1" thickBot="1">
      <c r="A4632" s="68"/>
      <c r="B4632" s="77"/>
      <c r="C4632" s="76"/>
      <c r="D4632" s="69" t="e">
        <f>VLOOKUP($C4631:$C$4969,$C$27:$D$4969,2,0)</f>
        <v>#N/A</v>
      </c>
      <c r="E4632" s="79"/>
      <c r="F4632" s="70" t="e">
        <f>VLOOKUP($E4632:$E$4969,'PLANO DE APLICAÇÃO'!$A$4:$B$1013,2,0)</f>
        <v>#N/A</v>
      </c>
      <c r="G4632" s="71"/>
      <c r="H4632" s="130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73"/>
      <c r="J4632" s="74"/>
      <c r="K4632" s="78"/>
    </row>
    <row r="4633" spans="1:11" s="131" customFormat="1" ht="41.25" customHeight="1" thickBot="1">
      <c r="A4633" s="68"/>
      <c r="B4633" s="77"/>
      <c r="C4633" s="76"/>
      <c r="D4633" s="69" t="e">
        <f>VLOOKUP($C4632:$C$4969,$C$27:$D$4969,2,0)</f>
        <v>#N/A</v>
      </c>
      <c r="E4633" s="79"/>
      <c r="F4633" s="70" t="e">
        <f>VLOOKUP($E4633:$E$4969,'PLANO DE APLICAÇÃO'!$A$4:$B$1013,2,0)</f>
        <v>#N/A</v>
      </c>
      <c r="G4633" s="71"/>
      <c r="H4633" s="130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73"/>
      <c r="J4633" s="74"/>
      <c r="K4633" s="78"/>
    </row>
    <row r="4634" spans="1:11" s="131" customFormat="1" ht="41.25" customHeight="1" thickBot="1">
      <c r="A4634" s="68"/>
      <c r="B4634" s="77"/>
      <c r="C4634" s="76"/>
      <c r="D4634" s="69" t="e">
        <f>VLOOKUP($C4633:$C$4969,$C$27:$D$4969,2,0)</f>
        <v>#N/A</v>
      </c>
      <c r="E4634" s="79"/>
      <c r="F4634" s="70" t="e">
        <f>VLOOKUP($E4634:$E$4969,'PLANO DE APLICAÇÃO'!$A$4:$B$1013,2,0)</f>
        <v>#N/A</v>
      </c>
      <c r="G4634" s="71"/>
      <c r="H4634" s="130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73"/>
      <c r="J4634" s="74"/>
      <c r="K4634" s="78"/>
    </row>
    <row r="4635" spans="1:11" s="131" customFormat="1" ht="41.25" customHeight="1" thickBot="1">
      <c r="A4635" s="68"/>
      <c r="B4635" s="77"/>
      <c r="C4635" s="76"/>
      <c r="D4635" s="69" t="e">
        <f>VLOOKUP($C4634:$C$4969,$C$27:$D$4969,2,0)</f>
        <v>#N/A</v>
      </c>
      <c r="E4635" s="79"/>
      <c r="F4635" s="70" t="e">
        <f>VLOOKUP($E4635:$E$4969,'PLANO DE APLICAÇÃO'!$A$4:$B$1013,2,0)</f>
        <v>#N/A</v>
      </c>
      <c r="G4635" s="71"/>
      <c r="H4635" s="130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73"/>
      <c r="J4635" s="74"/>
      <c r="K4635" s="78"/>
    </row>
    <row r="4636" spans="1:11" s="131" customFormat="1" ht="41.25" customHeight="1" thickBot="1">
      <c r="A4636" s="68"/>
      <c r="B4636" s="77"/>
      <c r="C4636" s="76"/>
      <c r="D4636" s="69" t="e">
        <f>VLOOKUP($C4635:$C$4969,$C$27:$D$4969,2,0)</f>
        <v>#N/A</v>
      </c>
      <c r="E4636" s="79"/>
      <c r="F4636" s="70" t="e">
        <f>VLOOKUP($E4636:$E$4969,'PLANO DE APLICAÇÃO'!$A$4:$B$1013,2,0)</f>
        <v>#N/A</v>
      </c>
      <c r="G4636" s="71"/>
      <c r="H4636" s="130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73"/>
      <c r="J4636" s="74"/>
      <c r="K4636" s="78"/>
    </row>
    <row r="4637" spans="1:11" s="131" customFormat="1" ht="41.25" customHeight="1" thickBot="1">
      <c r="A4637" s="68"/>
      <c r="B4637" s="77"/>
      <c r="C4637" s="76"/>
      <c r="D4637" s="69" t="e">
        <f>VLOOKUP($C4636:$C$4969,$C$27:$D$4969,2,0)</f>
        <v>#N/A</v>
      </c>
      <c r="E4637" s="79"/>
      <c r="F4637" s="70" t="e">
        <f>VLOOKUP($E4637:$E$4969,'PLANO DE APLICAÇÃO'!$A$4:$B$1013,2,0)</f>
        <v>#N/A</v>
      </c>
      <c r="G4637" s="71"/>
      <c r="H4637" s="130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73"/>
      <c r="J4637" s="74"/>
      <c r="K4637" s="78"/>
    </row>
    <row r="4638" spans="1:11" s="131" customFormat="1" ht="41.25" customHeight="1" thickBot="1">
      <c r="A4638" s="68"/>
      <c r="B4638" s="77"/>
      <c r="C4638" s="76"/>
      <c r="D4638" s="69" t="e">
        <f>VLOOKUP($C4637:$C$4969,$C$27:$D$4969,2,0)</f>
        <v>#N/A</v>
      </c>
      <c r="E4638" s="79"/>
      <c r="F4638" s="70" t="e">
        <f>VLOOKUP($E4638:$E$4969,'PLANO DE APLICAÇÃO'!$A$4:$B$1013,2,0)</f>
        <v>#N/A</v>
      </c>
      <c r="G4638" s="71"/>
      <c r="H4638" s="130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73"/>
      <c r="J4638" s="74"/>
      <c r="K4638" s="78"/>
    </row>
    <row r="4639" spans="1:11" s="131" customFormat="1" ht="41.25" customHeight="1" thickBot="1">
      <c r="A4639" s="68"/>
      <c r="B4639" s="77"/>
      <c r="C4639" s="76"/>
      <c r="D4639" s="69" t="e">
        <f>VLOOKUP($C4638:$C$4969,$C$27:$D$4969,2,0)</f>
        <v>#N/A</v>
      </c>
      <c r="E4639" s="79"/>
      <c r="F4639" s="70" t="e">
        <f>VLOOKUP($E4639:$E$4969,'PLANO DE APLICAÇÃO'!$A$4:$B$1013,2,0)</f>
        <v>#N/A</v>
      </c>
      <c r="G4639" s="71"/>
      <c r="H4639" s="130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73"/>
      <c r="J4639" s="74"/>
      <c r="K4639" s="78"/>
    </row>
    <row r="4640" spans="1:11" s="131" customFormat="1" ht="41.25" customHeight="1" thickBot="1">
      <c r="A4640" s="68"/>
      <c r="B4640" s="77"/>
      <c r="C4640" s="76"/>
      <c r="D4640" s="69" t="e">
        <f>VLOOKUP($C4639:$C$4969,$C$27:$D$4969,2,0)</f>
        <v>#N/A</v>
      </c>
      <c r="E4640" s="79"/>
      <c r="F4640" s="70" t="e">
        <f>VLOOKUP($E4640:$E$4969,'PLANO DE APLICAÇÃO'!$A$4:$B$1013,2,0)</f>
        <v>#N/A</v>
      </c>
      <c r="G4640" s="71"/>
      <c r="H4640" s="130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73"/>
      <c r="J4640" s="74"/>
      <c r="K4640" s="78"/>
    </row>
    <row r="4641" spans="1:11" s="131" customFormat="1" ht="41.25" customHeight="1" thickBot="1">
      <c r="A4641" s="68"/>
      <c r="B4641" s="77"/>
      <c r="C4641" s="76"/>
      <c r="D4641" s="69" t="e">
        <f>VLOOKUP($C4640:$C$4969,$C$27:$D$4969,2,0)</f>
        <v>#N/A</v>
      </c>
      <c r="E4641" s="79"/>
      <c r="F4641" s="70" t="e">
        <f>VLOOKUP($E4641:$E$4969,'PLANO DE APLICAÇÃO'!$A$4:$B$1013,2,0)</f>
        <v>#N/A</v>
      </c>
      <c r="G4641" s="71"/>
      <c r="H4641" s="130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73"/>
      <c r="J4641" s="74"/>
      <c r="K4641" s="78"/>
    </row>
    <row r="4642" spans="1:11" s="131" customFormat="1" ht="41.25" customHeight="1" thickBot="1">
      <c r="A4642" s="68"/>
      <c r="B4642" s="77"/>
      <c r="C4642" s="76"/>
      <c r="D4642" s="69" t="e">
        <f>VLOOKUP($C4641:$C$4969,$C$27:$D$4969,2,0)</f>
        <v>#N/A</v>
      </c>
      <c r="E4642" s="79"/>
      <c r="F4642" s="70" t="e">
        <f>VLOOKUP($E4642:$E$4969,'PLANO DE APLICAÇÃO'!$A$4:$B$1013,2,0)</f>
        <v>#N/A</v>
      </c>
      <c r="G4642" s="71"/>
      <c r="H4642" s="130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73"/>
      <c r="J4642" s="74"/>
      <c r="K4642" s="78"/>
    </row>
    <row r="4643" spans="1:11" s="131" customFormat="1" ht="41.25" customHeight="1" thickBot="1">
      <c r="A4643" s="68"/>
      <c r="B4643" s="77"/>
      <c r="C4643" s="76"/>
      <c r="D4643" s="69" t="e">
        <f>VLOOKUP($C4642:$C$4969,$C$27:$D$4969,2,0)</f>
        <v>#N/A</v>
      </c>
      <c r="E4643" s="79"/>
      <c r="F4643" s="70" t="e">
        <f>VLOOKUP($E4643:$E$4969,'PLANO DE APLICAÇÃO'!$A$4:$B$1013,2,0)</f>
        <v>#N/A</v>
      </c>
      <c r="G4643" s="71"/>
      <c r="H4643" s="130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73"/>
      <c r="J4643" s="74"/>
      <c r="K4643" s="78"/>
    </row>
    <row r="4644" spans="1:11" s="131" customFormat="1" ht="41.25" customHeight="1" thickBot="1">
      <c r="A4644" s="68"/>
      <c r="B4644" s="77"/>
      <c r="C4644" s="76"/>
      <c r="D4644" s="69" t="e">
        <f>VLOOKUP($C4643:$C$4969,$C$27:$D$4969,2,0)</f>
        <v>#N/A</v>
      </c>
      <c r="E4644" s="79"/>
      <c r="F4644" s="70" t="e">
        <f>VLOOKUP($E4644:$E$4969,'PLANO DE APLICAÇÃO'!$A$4:$B$1013,2,0)</f>
        <v>#N/A</v>
      </c>
      <c r="G4644" s="71"/>
      <c r="H4644" s="130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73"/>
      <c r="J4644" s="74"/>
      <c r="K4644" s="78"/>
    </row>
    <row r="4645" spans="1:11" s="131" customFormat="1" ht="41.25" customHeight="1" thickBot="1">
      <c r="A4645" s="68"/>
      <c r="B4645" s="77"/>
      <c r="C4645" s="76"/>
      <c r="D4645" s="69" t="e">
        <f>VLOOKUP($C4644:$C$4969,$C$27:$D$4969,2,0)</f>
        <v>#N/A</v>
      </c>
      <c r="E4645" s="79"/>
      <c r="F4645" s="70" t="e">
        <f>VLOOKUP($E4645:$E$4969,'PLANO DE APLICAÇÃO'!$A$4:$B$1013,2,0)</f>
        <v>#N/A</v>
      </c>
      <c r="G4645" s="71"/>
      <c r="H4645" s="130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73"/>
      <c r="J4645" s="74"/>
      <c r="K4645" s="78"/>
    </row>
    <row r="4646" spans="1:11" s="131" customFormat="1" ht="41.25" customHeight="1" thickBot="1">
      <c r="A4646" s="68"/>
      <c r="B4646" s="77"/>
      <c r="C4646" s="76"/>
      <c r="D4646" s="69" t="e">
        <f>VLOOKUP($C4645:$C$4969,$C$27:$D$4969,2,0)</f>
        <v>#N/A</v>
      </c>
      <c r="E4646" s="79"/>
      <c r="F4646" s="70" t="e">
        <f>VLOOKUP($E4646:$E$4969,'PLANO DE APLICAÇÃO'!$A$4:$B$1013,2,0)</f>
        <v>#N/A</v>
      </c>
      <c r="G4646" s="71"/>
      <c r="H4646" s="130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73"/>
      <c r="J4646" s="74"/>
      <c r="K4646" s="78"/>
    </row>
    <row r="4647" spans="1:11" s="131" customFormat="1" ht="41.25" customHeight="1" thickBot="1">
      <c r="A4647" s="68"/>
      <c r="B4647" s="77"/>
      <c r="C4647" s="76"/>
      <c r="D4647" s="69" t="e">
        <f>VLOOKUP($C4646:$C$4969,$C$27:$D$4969,2,0)</f>
        <v>#N/A</v>
      </c>
      <c r="E4647" s="79"/>
      <c r="F4647" s="70" t="e">
        <f>VLOOKUP($E4647:$E$4969,'PLANO DE APLICAÇÃO'!$A$4:$B$1013,2,0)</f>
        <v>#N/A</v>
      </c>
      <c r="G4647" s="71"/>
      <c r="H4647" s="130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73"/>
      <c r="J4647" s="74"/>
      <c r="K4647" s="78"/>
    </row>
    <row r="4648" spans="1:11" s="131" customFormat="1" ht="41.25" customHeight="1" thickBot="1">
      <c r="A4648" s="68"/>
      <c r="B4648" s="77"/>
      <c r="C4648" s="76"/>
      <c r="D4648" s="69" t="e">
        <f>VLOOKUP($C4647:$C$4969,$C$27:$D$4969,2,0)</f>
        <v>#N/A</v>
      </c>
      <c r="E4648" s="79"/>
      <c r="F4648" s="70" t="e">
        <f>VLOOKUP($E4648:$E$4969,'PLANO DE APLICAÇÃO'!$A$4:$B$1013,2,0)</f>
        <v>#N/A</v>
      </c>
      <c r="G4648" s="71"/>
      <c r="H4648" s="130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73"/>
      <c r="J4648" s="74"/>
      <c r="K4648" s="78"/>
    </row>
    <row r="4649" spans="1:11" s="131" customFormat="1" ht="41.25" customHeight="1" thickBot="1">
      <c r="A4649" s="68"/>
      <c r="B4649" s="77"/>
      <c r="C4649" s="76"/>
      <c r="D4649" s="69" t="e">
        <f>VLOOKUP($C4648:$C$4969,$C$27:$D$4969,2,0)</f>
        <v>#N/A</v>
      </c>
      <c r="E4649" s="79"/>
      <c r="F4649" s="70" t="e">
        <f>VLOOKUP($E4649:$E$4969,'PLANO DE APLICAÇÃO'!$A$4:$B$1013,2,0)</f>
        <v>#N/A</v>
      </c>
      <c r="G4649" s="71"/>
      <c r="H4649" s="130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73"/>
      <c r="J4649" s="74"/>
      <c r="K4649" s="78"/>
    </row>
    <row r="4650" spans="1:11" s="131" customFormat="1" ht="41.25" customHeight="1" thickBot="1">
      <c r="A4650" s="68"/>
      <c r="B4650" s="77"/>
      <c r="C4650" s="76"/>
      <c r="D4650" s="69" t="e">
        <f>VLOOKUP($C4649:$C$4969,$C$27:$D$4969,2,0)</f>
        <v>#N/A</v>
      </c>
      <c r="E4650" s="79"/>
      <c r="F4650" s="70" t="e">
        <f>VLOOKUP($E4650:$E$4969,'PLANO DE APLICAÇÃO'!$A$4:$B$1013,2,0)</f>
        <v>#N/A</v>
      </c>
      <c r="G4650" s="71"/>
      <c r="H4650" s="130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73"/>
      <c r="J4650" s="74"/>
      <c r="K4650" s="78"/>
    </row>
    <row r="4651" spans="1:11" s="131" customFormat="1" ht="41.25" customHeight="1" thickBot="1">
      <c r="A4651" s="68"/>
      <c r="B4651" s="77"/>
      <c r="C4651" s="76"/>
      <c r="D4651" s="69" t="e">
        <f>VLOOKUP($C4650:$C$4969,$C$27:$D$4969,2,0)</f>
        <v>#N/A</v>
      </c>
      <c r="E4651" s="79"/>
      <c r="F4651" s="70" t="e">
        <f>VLOOKUP($E4651:$E$4969,'PLANO DE APLICAÇÃO'!$A$4:$B$1013,2,0)</f>
        <v>#N/A</v>
      </c>
      <c r="G4651" s="71"/>
      <c r="H4651" s="130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73"/>
      <c r="J4651" s="74"/>
      <c r="K4651" s="78"/>
    </row>
    <row r="4652" spans="1:11" s="131" customFormat="1" ht="41.25" customHeight="1" thickBot="1">
      <c r="A4652" s="68"/>
      <c r="B4652" s="77"/>
      <c r="C4652" s="76"/>
      <c r="D4652" s="69" t="e">
        <f>VLOOKUP($C4651:$C$4969,$C$27:$D$4969,2,0)</f>
        <v>#N/A</v>
      </c>
      <c r="E4652" s="79"/>
      <c r="F4652" s="70" t="e">
        <f>VLOOKUP($E4652:$E$4969,'PLANO DE APLICAÇÃO'!$A$4:$B$1013,2,0)</f>
        <v>#N/A</v>
      </c>
      <c r="G4652" s="71"/>
      <c r="H4652" s="130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73"/>
      <c r="J4652" s="74"/>
      <c r="K4652" s="78"/>
    </row>
    <row r="4653" spans="1:11" s="131" customFormat="1" ht="41.25" customHeight="1" thickBot="1">
      <c r="A4653" s="68"/>
      <c r="B4653" s="77"/>
      <c r="C4653" s="76"/>
      <c r="D4653" s="69" t="e">
        <f>VLOOKUP($C4652:$C$4969,$C$27:$D$4969,2,0)</f>
        <v>#N/A</v>
      </c>
      <c r="E4653" s="79"/>
      <c r="F4653" s="70" t="e">
        <f>VLOOKUP($E4653:$E$4969,'PLANO DE APLICAÇÃO'!$A$4:$B$1013,2,0)</f>
        <v>#N/A</v>
      </c>
      <c r="G4653" s="71"/>
      <c r="H4653" s="130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73"/>
      <c r="J4653" s="74"/>
      <c r="K4653" s="78"/>
    </row>
    <row r="4654" spans="1:11" s="131" customFormat="1" ht="41.25" customHeight="1" thickBot="1">
      <c r="A4654" s="68"/>
      <c r="B4654" s="77"/>
      <c r="C4654" s="76"/>
      <c r="D4654" s="69" t="e">
        <f>VLOOKUP($C4653:$C$4969,$C$27:$D$4969,2,0)</f>
        <v>#N/A</v>
      </c>
      <c r="E4654" s="79"/>
      <c r="F4654" s="70" t="e">
        <f>VLOOKUP($E4654:$E$4969,'PLANO DE APLICAÇÃO'!$A$4:$B$1013,2,0)</f>
        <v>#N/A</v>
      </c>
      <c r="G4654" s="71"/>
      <c r="H4654" s="130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73"/>
      <c r="J4654" s="74"/>
      <c r="K4654" s="78"/>
    </row>
    <row r="4655" spans="1:11" s="131" customFormat="1" ht="41.25" customHeight="1" thickBot="1">
      <c r="A4655" s="68"/>
      <c r="B4655" s="77"/>
      <c r="C4655" s="76"/>
      <c r="D4655" s="69" t="e">
        <f>VLOOKUP($C4654:$C$4969,$C$27:$D$4969,2,0)</f>
        <v>#N/A</v>
      </c>
      <c r="E4655" s="79"/>
      <c r="F4655" s="70" t="e">
        <f>VLOOKUP($E4655:$E$4969,'PLANO DE APLICAÇÃO'!$A$4:$B$1013,2,0)</f>
        <v>#N/A</v>
      </c>
      <c r="G4655" s="71"/>
      <c r="H4655" s="130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73"/>
      <c r="J4655" s="74"/>
      <c r="K4655" s="78"/>
    </row>
    <row r="4656" spans="1:11" s="131" customFormat="1" ht="41.25" customHeight="1" thickBot="1">
      <c r="A4656" s="68"/>
      <c r="B4656" s="77"/>
      <c r="C4656" s="76"/>
      <c r="D4656" s="69" t="e">
        <f>VLOOKUP($C4655:$C$4969,$C$27:$D$4969,2,0)</f>
        <v>#N/A</v>
      </c>
      <c r="E4656" s="79"/>
      <c r="F4656" s="70" t="e">
        <f>VLOOKUP($E4656:$E$4969,'PLANO DE APLICAÇÃO'!$A$4:$B$1013,2,0)</f>
        <v>#N/A</v>
      </c>
      <c r="G4656" s="71"/>
      <c r="H4656" s="130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73"/>
      <c r="J4656" s="74"/>
      <c r="K4656" s="78"/>
    </row>
    <row r="4657" spans="1:11" s="131" customFormat="1" ht="41.25" customHeight="1" thickBot="1">
      <c r="A4657" s="68"/>
      <c r="B4657" s="77"/>
      <c r="C4657" s="76"/>
      <c r="D4657" s="69" t="e">
        <f>VLOOKUP($C4656:$C$4969,$C$27:$D$4969,2,0)</f>
        <v>#N/A</v>
      </c>
      <c r="E4657" s="79"/>
      <c r="F4657" s="70" t="e">
        <f>VLOOKUP($E4657:$E$4969,'PLANO DE APLICAÇÃO'!$A$4:$B$1013,2,0)</f>
        <v>#N/A</v>
      </c>
      <c r="G4657" s="71"/>
      <c r="H4657" s="130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73"/>
      <c r="J4657" s="74"/>
      <c r="K4657" s="78"/>
    </row>
    <row r="4658" spans="1:11" s="131" customFormat="1" ht="41.25" customHeight="1" thickBot="1">
      <c r="A4658" s="68"/>
      <c r="B4658" s="77"/>
      <c r="C4658" s="76"/>
      <c r="D4658" s="69" t="e">
        <f>VLOOKUP($C4657:$C$4969,$C$27:$D$4969,2,0)</f>
        <v>#N/A</v>
      </c>
      <c r="E4658" s="79"/>
      <c r="F4658" s="70" t="e">
        <f>VLOOKUP($E4658:$E$4969,'PLANO DE APLICAÇÃO'!$A$4:$B$1013,2,0)</f>
        <v>#N/A</v>
      </c>
      <c r="G4658" s="71"/>
      <c r="H4658" s="130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73"/>
      <c r="J4658" s="74"/>
      <c r="K4658" s="78"/>
    </row>
    <row r="4659" spans="1:11" s="131" customFormat="1" ht="41.25" customHeight="1" thickBot="1">
      <c r="A4659" s="68"/>
      <c r="B4659" s="77"/>
      <c r="C4659" s="76"/>
      <c r="D4659" s="69" t="e">
        <f>VLOOKUP($C4658:$C$4969,$C$27:$D$4969,2,0)</f>
        <v>#N/A</v>
      </c>
      <c r="E4659" s="79"/>
      <c r="F4659" s="70" t="e">
        <f>VLOOKUP($E4659:$E$4969,'PLANO DE APLICAÇÃO'!$A$4:$B$1013,2,0)</f>
        <v>#N/A</v>
      </c>
      <c r="G4659" s="71"/>
      <c r="H4659" s="130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73"/>
      <c r="J4659" s="74"/>
      <c r="K4659" s="78"/>
    </row>
    <row r="4660" spans="1:11" s="131" customFormat="1" ht="41.25" customHeight="1" thickBot="1">
      <c r="A4660" s="68"/>
      <c r="B4660" s="77"/>
      <c r="C4660" s="76"/>
      <c r="D4660" s="69" t="e">
        <f>VLOOKUP($C4659:$C$4969,$C$27:$D$4969,2,0)</f>
        <v>#N/A</v>
      </c>
      <c r="E4660" s="79"/>
      <c r="F4660" s="70" t="e">
        <f>VLOOKUP($E4660:$E$4969,'PLANO DE APLICAÇÃO'!$A$4:$B$1013,2,0)</f>
        <v>#N/A</v>
      </c>
      <c r="G4660" s="71"/>
      <c r="H4660" s="130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73"/>
      <c r="J4660" s="74"/>
      <c r="K4660" s="78"/>
    </row>
    <row r="4661" spans="1:11" s="131" customFormat="1" ht="41.25" customHeight="1" thickBot="1">
      <c r="A4661" s="68"/>
      <c r="B4661" s="77"/>
      <c r="C4661" s="76"/>
      <c r="D4661" s="69" t="e">
        <f>VLOOKUP($C4660:$C$4969,$C$27:$D$4969,2,0)</f>
        <v>#N/A</v>
      </c>
      <c r="E4661" s="79"/>
      <c r="F4661" s="70" t="e">
        <f>VLOOKUP($E4661:$E$4969,'PLANO DE APLICAÇÃO'!$A$4:$B$1013,2,0)</f>
        <v>#N/A</v>
      </c>
      <c r="G4661" s="71"/>
      <c r="H4661" s="130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73"/>
      <c r="J4661" s="74"/>
      <c r="K4661" s="78"/>
    </row>
    <row r="4662" spans="1:11" s="131" customFormat="1" ht="41.25" customHeight="1" thickBot="1">
      <c r="A4662" s="68"/>
      <c r="B4662" s="77"/>
      <c r="C4662" s="76"/>
      <c r="D4662" s="69" t="e">
        <f>VLOOKUP($C4661:$C$4969,$C$27:$D$4969,2,0)</f>
        <v>#N/A</v>
      </c>
      <c r="E4662" s="79"/>
      <c r="F4662" s="70" t="e">
        <f>VLOOKUP($E4662:$E$4969,'PLANO DE APLICAÇÃO'!$A$4:$B$1013,2,0)</f>
        <v>#N/A</v>
      </c>
      <c r="G4662" s="71"/>
      <c r="H4662" s="130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73"/>
      <c r="J4662" s="74"/>
      <c r="K4662" s="78"/>
    </row>
    <row r="4663" spans="1:11" s="131" customFormat="1" ht="41.25" customHeight="1" thickBot="1">
      <c r="A4663" s="68"/>
      <c r="B4663" s="77"/>
      <c r="C4663" s="76"/>
      <c r="D4663" s="69" t="e">
        <f>VLOOKUP($C4662:$C$4969,$C$27:$D$4969,2,0)</f>
        <v>#N/A</v>
      </c>
      <c r="E4663" s="79"/>
      <c r="F4663" s="70" t="e">
        <f>VLOOKUP($E4663:$E$4969,'PLANO DE APLICAÇÃO'!$A$4:$B$1013,2,0)</f>
        <v>#N/A</v>
      </c>
      <c r="G4663" s="71"/>
      <c r="H4663" s="130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73"/>
      <c r="J4663" s="74"/>
      <c r="K4663" s="78"/>
    </row>
    <row r="4664" spans="1:11" s="131" customFormat="1" ht="41.25" customHeight="1" thickBot="1">
      <c r="A4664" s="68"/>
      <c r="B4664" s="77"/>
      <c r="C4664" s="76"/>
      <c r="D4664" s="69" t="e">
        <f>VLOOKUP($C4663:$C$4969,$C$27:$D$4969,2,0)</f>
        <v>#N/A</v>
      </c>
      <c r="E4664" s="79"/>
      <c r="F4664" s="70" t="e">
        <f>VLOOKUP($E4664:$E$4969,'PLANO DE APLICAÇÃO'!$A$4:$B$1013,2,0)</f>
        <v>#N/A</v>
      </c>
      <c r="G4664" s="71"/>
      <c r="H4664" s="130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73"/>
      <c r="J4664" s="74"/>
      <c r="K4664" s="78"/>
    </row>
    <row r="4665" spans="1:11" s="131" customFormat="1" ht="41.25" customHeight="1" thickBot="1">
      <c r="A4665" s="68"/>
      <c r="B4665" s="77"/>
      <c r="C4665" s="76"/>
      <c r="D4665" s="69" t="e">
        <f>VLOOKUP($C4664:$C$4969,$C$27:$D$4969,2,0)</f>
        <v>#N/A</v>
      </c>
      <c r="E4665" s="79"/>
      <c r="F4665" s="70" t="e">
        <f>VLOOKUP($E4665:$E$4969,'PLANO DE APLICAÇÃO'!$A$4:$B$1013,2,0)</f>
        <v>#N/A</v>
      </c>
      <c r="G4665" s="71"/>
      <c r="H4665" s="130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73"/>
      <c r="J4665" s="74"/>
      <c r="K4665" s="78"/>
    </row>
    <row r="4666" spans="1:11" s="131" customFormat="1" ht="41.25" customHeight="1" thickBot="1">
      <c r="A4666" s="68"/>
      <c r="B4666" s="77"/>
      <c r="C4666" s="76"/>
      <c r="D4666" s="69" t="e">
        <f>VLOOKUP($C4665:$C$4969,$C$27:$D$4969,2,0)</f>
        <v>#N/A</v>
      </c>
      <c r="E4666" s="79"/>
      <c r="F4666" s="70" t="e">
        <f>VLOOKUP($E4666:$E$4969,'PLANO DE APLICAÇÃO'!$A$4:$B$1013,2,0)</f>
        <v>#N/A</v>
      </c>
      <c r="G4666" s="71"/>
      <c r="H4666" s="130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73"/>
      <c r="J4666" s="74"/>
      <c r="K4666" s="78"/>
    </row>
    <row r="4667" spans="1:11" s="131" customFormat="1" ht="41.25" customHeight="1" thickBot="1">
      <c r="A4667" s="68"/>
      <c r="B4667" s="77"/>
      <c r="C4667" s="76"/>
      <c r="D4667" s="69" t="e">
        <f>VLOOKUP($C4666:$C$4969,$C$27:$D$4969,2,0)</f>
        <v>#N/A</v>
      </c>
      <c r="E4667" s="79"/>
      <c r="F4667" s="70" t="e">
        <f>VLOOKUP($E4667:$E$4969,'PLANO DE APLICAÇÃO'!$A$4:$B$1013,2,0)</f>
        <v>#N/A</v>
      </c>
      <c r="G4667" s="71"/>
      <c r="H4667" s="130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73"/>
      <c r="J4667" s="74"/>
      <c r="K4667" s="78"/>
    </row>
    <row r="4668" spans="1:11" s="131" customFormat="1" ht="41.25" customHeight="1" thickBot="1">
      <c r="A4668" s="68"/>
      <c r="B4668" s="77"/>
      <c r="C4668" s="76"/>
      <c r="D4668" s="69" t="e">
        <f>VLOOKUP($C4667:$C$4969,$C$27:$D$4969,2,0)</f>
        <v>#N/A</v>
      </c>
      <c r="E4668" s="79"/>
      <c r="F4668" s="70" t="e">
        <f>VLOOKUP($E4668:$E$4969,'PLANO DE APLICAÇÃO'!$A$4:$B$1013,2,0)</f>
        <v>#N/A</v>
      </c>
      <c r="G4668" s="71"/>
      <c r="H4668" s="130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73"/>
      <c r="J4668" s="74"/>
      <c r="K4668" s="78"/>
    </row>
    <row r="4669" spans="1:11" s="131" customFormat="1" ht="41.25" customHeight="1" thickBot="1">
      <c r="A4669" s="68"/>
      <c r="B4669" s="77"/>
      <c r="C4669" s="76"/>
      <c r="D4669" s="69" t="e">
        <f>VLOOKUP($C4668:$C$4969,$C$27:$D$4969,2,0)</f>
        <v>#N/A</v>
      </c>
      <c r="E4669" s="79"/>
      <c r="F4669" s="70" t="e">
        <f>VLOOKUP($E4669:$E$4969,'PLANO DE APLICAÇÃO'!$A$4:$B$1013,2,0)</f>
        <v>#N/A</v>
      </c>
      <c r="G4669" s="71"/>
      <c r="H4669" s="130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73"/>
      <c r="J4669" s="74"/>
      <c r="K4669" s="78"/>
    </row>
    <row r="4670" spans="1:11" s="131" customFormat="1" ht="41.25" customHeight="1" thickBot="1">
      <c r="A4670" s="68"/>
      <c r="B4670" s="77"/>
      <c r="C4670" s="76"/>
      <c r="D4670" s="69" t="e">
        <f>VLOOKUP($C4669:$C$4969,$C$27:$D$4969,2,0)</f>
        <v>#N/A</v>
      </c>
      <c r="E4670" s="79"/>
      <c r="F4670" s="70" t="e">
        <f>VLOOKUP($E4670:$E$4969,'PLANO DE APLICAÇÃO'!$A$4:$B$1013,2,0)</f>
        <v>#N/A</v>
      </c>
      <c r="G4670" s="71"/>
      <c r="H4670" s="130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73"/>
      <c r="J4670" s="74"/>
      <c r="K4670" s="78"/>
    </row>
    <row r="4671" spans="1:11" s="131" customFormat="1" ht="41.25" customHeight="1" thickBot="1">
      <c r="A4671" s="68"/>
      <c r="B4671" s="77"/>
      <c r="C4671" s="76"/>
      <c r="D4671" s="69" t="e">
        <f>VLOOKUP($C4670:$C$4969,$C$27:$D$4969,2,0)</f>
        <v>#N/A</v>
      </c>
      <c r="E4671" s="79"/>
      <c r="F4671" s="70" t="e">
        <f>VLOOKUP($E4671:$E$4969,'PLANO DE APLICAÇÃO'!$A$4:$B$1013,2,0)</f>
        <v>#N/A</v>
      </c>
      <c r="G4671" s="71"/>
      <c r="H4671" s="130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73"/>
      <c r="J4671" s="74"/>
      <c r="K4671" s="78"/>
    </row>
    <row r="4672" spans="1:11" s="131" customFormat="1" ht="41.25" customHeight="1" thickBot="1">
      <c r="A4672" s="68"/>
      <c r="B4672" s="77"/>
      <c r="C4672" s="76"/>
      <c r="D4672" s="69" t="e">
        <f>VLOOKUP($C4671:$C$4969,$C$27:$D$4969,2,0)</f>
        <v>#N/A</v>
      </c>
      <c r="E4672" s="79"/>
      <c r="F4672" s="70" t="e">
        <f>VLOOKUP($E4672:$E$4969,'PLANO DE APLICAÇÃO'!$A$4:$B$1013,2,0)</f>
        <v>#N/A</v>
      </c>
      <c r="G4672" s="71"/>
      <c r="H4672" s="130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73"/>
      <c r="J4672" s="74"/>
      <c r="K4672" s="78"/>
    </row>
    <row r="4673" spans="1:11" s="131" customFormat="1" ht="41.25" customHeight="1" thickBot="1">
      <c r="A4673" s="68"/>
      <c r="B4673" s="77"/>
      <c r="C4673" s="76"/>
      <c r="D4673" s="69" t="e">
        <f>VLOOKUP($C4672:$C$4969,$C$27:$D$4969,2,0)</f>
        <v>#N/A</v>
      </c>
      <c r="E4673" s="79"/>
      <c r="F4673" s="70" t="e">
        <f>VLOOKUP($E4673:$E$4969,'PLANO DE APLICAÇÃO'!$A$4:$B$1013,2,0)</f>
        <v>#N/A</v>
      </c>
      <c r="G4673" s="71"/>
      <c r="H4673" s="130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73"/>
      <c r="J4673" s="74"/>
      <c r="K4673" s="78"/>
    </row>
    <row r="4674" spans="1:11" s="131" customFormat="1" ht="41.25" customHeight="1" thickBot="1">
      <c r="A4674" s="68"/>
      <c r="B4674" s="77"/>
      <c r="C4674" s="76"/>
      <c r="D4674" s="69" t="e">
        <f>VLOOKUP($C4673:$C$4969,$C$27:$D$4969,2,0)</f>
        <v>#N/A</v>
      </c>
      <c r="E4674" s="79"/>
      <c r="F4674" s="70" t="e">
        <f>VLOOKUP($E4674:$E$4969,'PLANO DE APLICAÇÃO'!$A$4:$B$1013,2,0)</f>
        <v>#N/A</v>
      </c>
      <c r="G4674" s="71"/>
      <c r="H4674" s="130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73"/>
      <c r="J4674" s="74"/>
      <c r="K4674" s="78"/>
    </row>
    <row r="4675" spans="1:11" s="131" customFormat="1" ht="41.25" customHeight="1" thickBot="1">
      <c r="A4675" s="68"/>
      <c r="B4675" s="77"/>
      <c r="C4675" s="76"/>
      <c r="D4675" s="69" t="e">
        <f>VLOOKUP($C4674:$C$4969,$C$27:$D$4969,2,0)</f>
        <v>#N/A</v>
      </c>
      <c r="E4675" s="79"/>
      <c r="F4675" s="70" t="e">
        <f>VLOOKUP($E4675:$E$4969,'PLANO DE APLICAÇÃO'!$A$4:$B$1013,2,0)</f>
        <v>#N/A</v>
      </c>
      <c r="G4675" s="71"/>
      <c r="H4675" s="130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73"/>
      <c r="J4675" s="74"/>
      <c r="K4675" s="78"/>
    </row>
    <row r="4676" spans="1:11" s="131" customFormat="1" ht="41.25" customHeight="1" thickBot="1">
      <c r="A4676" s="68"/>
      <c r="B4676" s="77"/>
      <c r="C4676" s="76"/>
      <c r="D4676" s="69" t="e">
        <f>VLOOKUP($C4675:$C$4969,$C$27:$D$4969,2,0)</f>
        <v>#N/A</v>
      </c>
      <c r="E4676" s="79"/>
      <c r="F4676" s="70" t="e">
        <f>VLOOKUP($E4676:$E$4969,'PLANO DE APLICAÇÃO'!$A$4:$B$1013,2,0)</f>
        <v>#N/A</v>
      </c>
      <c r="G4676" s="71"/>
      <c r="H4676" s="130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73"/>
      <c r="J4676" s="74"/>
      <c r="K4676" s="78"/>
    </row>
    <row r="4677" spans="1:11" s="131" customFormat="1" ht="41.25" customHeight="1" thickBot="1">
      <c r="A4677" s="68"/>
      <c r="B4677" s="77"/>
      <c r="C4677" s="76"/>
      <c r="D4677" s="69" t="e">
        <f>VLOOKUP($C4676:$C$4969,$C$27:$D$4969,2,0)</f>
        <v>#N/A</v>
      </c>
      <c r="E4677" s="79"/>
      <c r="F4677" s="70" t="e">
        <f>VLOOKUP($E4677:$E$4969,'PLANO DE APLICAÇÃO'!$A$4:$B$1013,2,0)</f>
        <v>#N/A</v>
      </c>
      <c r="G4677" s="71"/>
      <c r="H4677" s="130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73"/>
      <c r="J4677" s="74"/>
      <c r="K4677" s="78"/>
    </row>
    <row r="4678" spans="1:11" s="131" customFormat="1" ht="41.25" customHeight="1" thickBot="1">
      <c r="A4678" s="68"/>
      <c r="B4678" s="77"/>
      <c r="C4678" s="76"/>
      <c r="D4678" s="69" t="e">
        <f>VLOOKUP($C4677:$C$4969,$C$27:$D$4969,2,0)</f>
        <v>#N/A</v>
      </c>
      <c r="E4678" s="79"/>
      <c r="F4678" s="70" t="e">
        <f>VLOOKUP($E4678:$E$4969,'PLANO DE APLICAÇÃO'!$A$4:$B$1013,2,0)</f>
        <v>#N/A</v>
      </c>
      <c r="G4678" s="71"/>
      <c r="H4678" s="130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73"/>
      <c r="J4678" s="74"/>
      <c r="K4678" s="78"/>
    </row>
    <row r="4679" spans="1:11" s="131" customFormat="1" ht="41.25" customHeight="1" thickBot="1">
      <c r="A4679" s="68"/>
      <c r="B4679" s="77"/>
      <c r="C4679" s="76"/>
      <c r="D4679" s="69" t="e">
        <f>VLOOKUP($C4678:$C$4969,$C$27:$D$4969,2,0)</f>
        <v>#N/A</v>
      </c>
      <c r="E4679" s="79"/>
      <c r="F4679" s="70" t="e">
        <f>VLOOKUP($E4679:$E$4969,'PLANO DE APLICAÇÃO'!$A$4:$B$1013,2,0)</f>
        <v>#N/A</v>
      </c>
      <c r="G4679" s="71"/>
      <c r="H4679" s="130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73"/>
      <c r="J4679" s="74"/>
      <c r="K4679" s="78"/>
    </row>
    <row r="4680" spans="1:11" s="131" customFormat="1" ht="41.25" customHeight="1" thickBot="1">
      <c r="A4680" s="68"/>
      <c r="B4680" s="77"/>
      <c r="C4680" s="76"/>
      <c r="D4680" s="69" t="e">
        <f>VLOOKUP($C4679:$C$4969,$C$27:$D$4969,2,0)</f>
        <v>#N/A</v>
      </c>
      <c r="E4680" s="79"/>
      <c r="F4680" s="70" t="e">
        <f>VLOOKUP($E4680:$E$4969,'PLANO DE APLICAÇÃO'!$A$4:$B$1013,2,0)</f>
        <v>#N/A</v>
      </c>
      <c r="G4680" s="71"/>
      <c r="H4680" s="130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73"/>
      <c r="J4680" s="74"/>
      <c r="K4680" s="78"/>
    </row>
    <row r="4681" spans="1:11" s="131" customFormat="1" ht="41.25" customHeight="1" thickBot="1">
      <c r="A4681" s="68"/>
      <c r="B4681" s="77"/>
      <c r="C4681" s="76"/>
      <c r="D4681" s="69" t="e">
        <f>VLOOKUP($C4680:$C$4969,$C$27:$D$4969,2,0)</f>
        <v>#N/A</v>
      </c>
      <c r="E4681" s="79"/>
      <c r="F4681" s="70" t="e">
        <f>VLOOKUP($E4681:$E$4969,'PLANO DE APLICAÇÃO'!$A$4:$B$1013,2,0)</f>
        <v>#N/A</v>
      </c>
      <c r="G4681" s="71"/>
      <c r="H4681" s="130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73"/>
      <c r="J4681" s="74"/>
      <c r="K4681" s="78"/>
    </row>
    <row r="4682" spans="1:11" s="131" customFormat="1" ht="41.25" customHeight="1" thickBot="1">
      <c r="A4682" s="68"/>
      <c r="B4682" s="77"/>
      <c r="C4682" s="76"/>
      <c r="D4682" s="69" t="e">
        <f>VLOOKUP($C4681:$C$4969,$C$27:$D$4969,2,0)</f>
        <v>#N/A</v>
      </c>
      <c r="E4682" s="79"/>
      <c r="F4682" s="70" t="e">
        <f>VLOOKUP($E4682:$E$4969,'PLANO DE APLICAÇÃO'!$A$4:$B$1013,2,0)</f>
        <v>#N/A</v>
      </c>
      <c r="G4682" s="71"/>
      <c r="H4682" s="130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73"/>
      <c r="J4682" s="74"/>
      <c r="K4682" s="78"/>
    </row>
    <row r="4683" spans="1:11" s="131" customFormat="1" ht="41.25" customHeight="1" thickBot="1">
      <c r="A4683" s="68"/>
      <c r="B4683" s="77"/>
      <c r="C4683" s="76"/>
      <c r="D4683" s="69" t="e">
        <f>VLOOKUP($C4682:$C$4969,$C$27:$D$4969,2,0)</f>
        <v>#N/A</v>
      </c>
      <c r="E4683" s="79"/>
      <c r="F4683" s="70" t="e">
        <f>VLOOKUP($E4683:$E$4969,'PLANO DE APLICAÇÃO'!$A$4:$B$1013,2,0)</f>
        <v>#N/A</v>
      </c>
      <c r="G4683" s="71"/>
      <c r="H4683" s="130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73"/>
      <c r="J4683" s="74"/>
      <c r="K4683" s="78"/>
    </row>
    <row r="4684" spans="1:11" s="131" customFormat="1" ht="41.25" customHeight="1" thickBot="1">
      <c r="A4684" s="68"/>
      <c r="B4684" s="77"/>
      <c r="C4684" s="76"/>
      <c r="D4684" s="69" t="e">
        <f>VLOOKUP($C4683:$C$4969,$C$27:$D$4969,2,0)</f>
        <v>#N/A</v>
      </c>
      <c r="E4684" s="79"/>
      <c r="F4684" s="70" t="e">
        <f>VLOOKUP($E4684:$E$4969,'PLANO DE APLICAÇÃO'!$A$4:$B$1013,2,0)</f>
        <v>#N/A</v>
      </c>
      <c r="G4684" s="71"/>
      <c r="H4684" s="130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73"/>
      <c r="J4684" s="74"/>
      <c r="K4684" s="78"/>
    </row>
    <row r="4685" spans="1:11" s="131" customFormat="1" ht="41.25" customHeight="1" thickBot="1">
      <c r="A4685" s="68"/>
      <c r="B4685" s="77"/>
      <c r="C4685" s="76"/>
      <c r="D4685" s="69" t="e">
        <f>VLOOKUP($C4684:$C$4969,$C$27:$D$4969,2,0)</f>
        <v>#N/A</v>
      </c>
      <c r="E4685" s="79"/>
      <c r="F4685" s="70" t="e">
        <f>VLOOKUP($E4685:$E$4969,'PLANO DE APLICAÇÃO'!$A$4:$B$1013,2,0)</f>
        <v>#N/A</v>
      </c>
      <c r="G4685" s="71"/>
      <c r="H4685" s="130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73"/>
      <c r="J4685" s="74"/>
      <c r="K4685" s="78"/>
    </row>
    <row r="4686" spans="1:11" s="131" customFormat="1" ht="41.25" customHeight="1" thickBot="1">
      <c r="A4686" s="68"/>
      <c r="B4686" s="77"/>
      <c r="C4686" s="76"/>
      <c r="D4686" s="69" t="e">
        <f>VLOOKUP($C4685:$C$4969,$C$27:$D$4969,2,0)</f>
        <v>#N/A</v>
      </c>
      <c r="E4686" s="79"/>
      <c r="F4686" s="70" t="e">
        <f>VLOOKUP($E4686:$E$4969,'PLANO DE APLICAÇÃO'!$A$4:$B$1013,2,0)</f>
        <v>#N/A</v>
      </c>
      <c r="G4686" s="71"/>
      <c r="H4686" s="130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73"/>
      <c r="J4686" s="74"/>
      <c r="K4686" s="78"/>
    </row>
    <row r="4687" spans="1:11" s="131" customFormat="1" ht="41.25" customHeight="1" thickBot="1">
      <c r="A4687" s="68"/>
      <c r="B4687" s="77"/>
      <c r="C4687" s="76"/>
      <c r="D4687" s="69" t="e">
        <f>VLOOKUP($C4686:$C$4969,$C$27:$D$4969,2,0)</f>
        <v>#N/A</v>
      </c>
      <c r="E4687" s="79"/>
      <c r="F4687" s="70" t="e">
        <f>VLOOKUP($E4687:$E$4969,'PLANO DE APLICAÇÃO'!$A$4:$B$1013,2,0)</f>
        <v>#N/A</v>
      </c>
      <c r="G4687" s="71"/>
      <c r="H4687" s="130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73"/>
      <c r="J4687" s="74"/>
      <c r="K4687" s="78"/>
    </row>
    <row r="4688" spans="1:11" s="131" customFormat="1" ht="41.25" customHeight="1" thickBot="1">
      <c r="A4688" s="68"/>
      <c r="B4688" s="77"/>
      <c r="C4688" s="76"/>
      <c r="D4688" s="69" t="e">
        <f>VLOOKUP($C4687:$C$4969,$C$27:$D$4969,2,0)</f>
        <v>#N/A</v>
      </c>
      <c r="E4688" s="79"/>
      <c r="F4688" s="70" t="e">
        <f>VLOOKUP($E4688:$E$4969,'PLANO DE APLICAÇÃO'!$A$4:$B$1013,2,0)</f>
        <v>#N/A</v>
      </c>
      <c r="G4688" s="71"/>
      <c r="H4688" s="130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73"/>
      <c r="J4688" s="74"/>
      <c r="K4688" s="78"/>
    </row>
    <row r="4689" spans="1:11" s="131" customFormat="1" ht="41.25" customHeight="1" thickBot="1">
      <c r="A4689" s="68"/>
      <c r="B4689" s="77"/>
      <c r="C4689" s="76"/>
      <c r="D4689" s="69" t="e">
        <f>VLOOKUP($C4688:$C$4969,$C$27:$D$4969,2,0)</f>
        <v>#N/A</v>
      </c>
      <c r="E4689" s="79"/>
      <c r="F4689" s="70" t="e">
        <f>VLOOKUP($E4689:$E$4969,'PLANO DE APLICAÇÃO'!$A$4:$B$1013,2,0)</f>
        <v>#N/A</v>
      </c>
      <c r="G4689" s="71"/>
      <c r="H4689" s="130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73"/>
      <c r="J4689" s="74"/>
      <c r="K4689" s="78"/>
    </row>
    <row r="4690" spans="1:11" s="131" customFormat="1" ht="41.25" customHeight="1" thickBot="1">
      <c r="A4690" s="68"/>
      <c r="B4690" s="77"/>
      <c r="C4690" s="76"/>
      <c r="D4690" s="69" t="e">
        <f>VLOOKUP($C4689:$C$4969,$C$27:$D$4969,2,0)</f>
        <v>#N/A</v>
      </c>
      <c r="E4690" s="79"/>
      <c r="F4690" s="70" t="e">
        <f>VLOOKUP($E4690:$E$4969,'PLANO DE APLICAÇÃO'!$A$4:$B$1013,2,0)</f>
        <v>#N/A</v>
      </c>
      <c r="G4690" s="71"/>
      <c r="H4690" s="130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73"/>
      <c r="J4690" s="74"/>
      <c r="K4690" s="78"/>
    </row>
    <row r="4691" spans="1:11" s="131" customFormat="1" ht="41.25" customHeight="1" thickBot="1">
      <c r="A4691" s="68"/>
      <c r="B4691" s="77"/>
      <c r="C4691" s="76"/>
      <c r="D4691" s="69" t="e">
        <f>VLOOKUP($C4690:$C$4969,$C$27:$D$4969,2,0)</f>
        <v>#N/A</v>
      </c>
      <c r="E4691" s="79"/>
      <c r="F4691" s="70" t="e">
        <f>VLOOKUP($E4691:$E$4969,'PLANO DE APLICAÇÃO'!$A$4:$B$1013,2,0)</f>
        <v>#N/A</v>
      </c>
      <c r="G4691" s="71"/>
      <c r="H4691" s="130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73"/>
      <c r="J4691" s="74"/>
      <c r="K4691" s="78"/>
    </row>
    <row r="4692" spans="1:11" s="131" customFormat="1" ht="41.25" customHeight="1" thickBot="1">
      <c r="A4692" s="68"/>
      <c r="B4692" s="77"/>
      <c r="C4692" s="76"/>
      <c r="D4692" s="69" t="e">
        <f>VLOOKUP($C4691:$C$4969,$C$27:$D$4969,2,0)</f>
        <v>#N/A</v>
      </c>
      <c r="E4692" s="79"/>
      <c r="F4692" s="70" t="e">
        <f>VLOOKUP($E4692:$E$4969,'PLANO DE APLICAÇÃO'!$A$4:$B$1013,2,0)</f>
        <v>#N/A</v>
      </c>
      <c r="G4692" s="71"/>
      <c r="H4692" s="130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73"/>
      <c r="J4692" s="74"/>
      <c r="K4692" s="78"/>
    </row>
    <row r="4693" spans="1:11" s="131" customFormat="1" ht="41.25" customHeight="1" thickBot="1">
      <c r="A4693" s="68"/>
      <c r="B4693" s="77"/>
      <c r="C4693" s="76"/>
      <c r="D4693" s="69" t="e">
        <f>VLOOKUP($C4692:$C$4969,$C$27:$D$4969,2,0)</f>
        <v>#N/A</v>
      </c>
      <c r="E4693" s="79"/>
      <c r="F4693" s="70" t="e">
        <f>VLOOKUP($E4693:$E$4969,'PLANO DE APLICAÇÃO'!$A$4:$B$1013,2,0)</f>
        <v>#N/A</v>
      </c>
      <c r="G4693" s="71"/>
      <c r="H4693" s="130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73"/>
      <c r="J4693" s="74"/>
      <c r="K4693" s="78"/>
    </row>
    <row r="4694" spans="1:11" s="131" customFormat="1" ht="41.25" customHeight="1" thickBot="1">
      <c r="A4694" s="68"/>
      <c r="B4694" s="77"/>
      <c r="C4694" s="76"/>
      <c r="D4694" s="69" t="e">
        <f>VLOOKUP($C4693:$C$4969,$C$27:$D$4969,2,0)</f>
        <v>#N/A</v>
      </c>
      <c r="E4694" s="79"/>
      <c r="F4694" s="70" t="e">
        <f>VLOOKUP($E4694:$E$4969,'PLANO DE APLICAÇÃO'!$A$4:$B$1013,2,0)</f>
        <v>#N/A</v>
      </c>
      <c r="G4694" s="71"/>
      <c r="H4694" s="130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73"/>
      <c r="J4694" s="74"/>
      <c r="K4694" s="78"/>
    </row>
    <row r="4695" spans="1:11" s="131" customFormat="1" ht="41.25" customHeight="1" thickBot="1">
      <c r="A4695" s="68"/>
      <c r="B4695" s="77"/>
      <c r="C4695" s="76"/>
      <c r="D4695" s="69" t="e">
        <f>VLOOKUP($C4694:$C$4969,$C$27:$D$4969,2,0)</f>
        <v>#N/A</v>
      </c>
      <c r="E4695" s="79"/>
      <c r="F4695" s="70" t="e">
        <f>VLOOKUP($E4695:$E$4969,'PLANO DE APLICAÇÃO'!$A$4:$B$1013,2,0)</f>
        <v>#N/A</v>
      </c>
      <c r="G4695" s="71"/>
      <c r="H4695" s="130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73"/>
      <c r="J4695" s="74"/>
      <c r="K4695" s="78"/>
    </row>
    <row r="4696" spans="1:11" s="131" customFormat="1" ht="41.25" customHeight="1" thickBot="1">
      <c r="A4696" s="68"/>
      <c r="B4696" s="77"/>
      <c r="C4696" s="76"/>
      <c r="D4696" s="69" t="e">
        <f>VLOOKUP($C4695:$C$4969,$C$27:$D$4969,2,0)</f>
        <v>#N/A</v>
      </c>
      <c r="E4696" s="79"/>
      <c r="F4696" s="70" t="e">
        <f>VLOOKUP($E4696:$E$4969,'PLANO DE APLICAÇÃO'!$A$4:$B$1013,2,0)</f>
        <v>#N/A</v>
      </c>
      <c r="G4696" s="71"/>
      <c r="H4696" s="130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73"/>
      <c r="J4696" s="74"/>
      <c r="K4696" s="78"/>
    </row>
    <row r="4697" spans="1:11" s="131" customFormat="1" ht="41.25" customHeight="1" thickBot="1">
      <c r="A4697" s="68"/>
      <c r="B4697" s="77"/>
      <c r="C4697" s="76"/>
      <c r="D4697" s="69" t="e">
        <f>VLOOKUP($C4696:$C$4969,$C$27:$D$4969,2,0)</f>
        <v>#N/A</v>
      </c>
      <c r="E4697" s="79"/>
      <c r="F4697" s="70" t="e">
        <f>VLOOKUP($E4697:$E$4969,'PLANO DE APLICAÇÃO'!$A$4:$B$1013,2,0)</f>
        <v>#N/A</v>
      </c>
      <c r="G4697" s="71"/>
      <c r="H4697" s="130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73"/>
      <c r="J4697" s="74"/>
      <c r="K4697" s="78"/>
    </row>
    <row r="4698" spans="1:11" s="131" customFormat="1" ht="41.25" customHeight="1" thickBot="1">
      <c r="A4698" s="68"/>
      <c r="B4698" s="77"/>
      <c r="C4698" s="76"/>
      <c r="D4698" s="69" t="e">
        <f>VLOOKUP($C4697:$C$4969,$C$27:$D$4969,2,0)</f>
        <v>#N/A</v>
      </c>
      <c r="E4698" s="79"/>
      <c r="F4698" s="70" t="e">
        <f>VLOOKUP($E4698:$E$4969,'PLANO DE APLICAÇÃO'!$A$4:$B$1013,2,0)</f>
        <v>#N/A</v>
      </c>
      <c r="G4698" s="71"/>
      <c r="H4698" s="130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73"/>
      <c r="J4698" s="74"/>
      <c r="K4698" s="78"/>
    </row>
    <row r="4699" spans="1:11" s="131" customFormat="1" ht="41.25" customHeight="1" thickBot="1">
      <c r="A4699" s="68"/>
      <c r="B4699" s="77"/>
      <c r="C4699" s="76"/>
      <c r="D4699" s="69" t="e">
        <f>VLOOKUP($C4698:$C$4969,$C$27:$D$4969,2,0)</f>
        <v>#N/A</v>
      </c>
      <c r="E4699" s="79"/>
      <c r="F4699" s="70" t="e">
        <f>VLOOKUP($E4699:$E$4969,'PLANO DE APLICAÇÃO'!$A$4:$B$1013,2,0)</f>
        <v>#N/A</v>
      </c>
      <c r="G4699" s="71"/>
      <c r="H4699" s="130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73"/>
      <c r="J4699" s="74"/>
      <c r="K4699" s="78"/>
    </row>
    <row r="4700" spans="1:11" s="131" customFormat="1" ht="41.25" customHeight="1" thickBot="1">
      <c r="A4700" s="68"/>
      <c r="B4700" s="77"/>
      <c r="C4700" s="76"/>
      <c r="D4700" s="69" t="e">
        <f>VLOOKUP($C4699:$C$4969,$C$27:$D$4969,2,0)</f>
        <v>#N/A</v>
      </c>
      <c r="E4700" s="79"/>
      <c r="F4700" s="70" t="e">
        <f>VLOOKUP($E4700:$E$4969,'PLANO DE APLICAÇÃO'!$A$4:$B$1013,2,0)</f>
        <v>#N/A</v>
      </c>
      <c r="G4700" s="71"/>
      <c r="H4700" s="130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73"/>
      <c r="J4700" s="74"/>
      <c r="K4700" s="78"/>
    </row>
    <row r="4701" spans="1:11" s="131" customFormat="1" ht="41.25" customHeight="1" thickBot="1">
      <c r="A4701" s="68"/>
      <c r="B4701" s="77"/>
      <c r="C4701" s="76"/>
      <c r="D4701" s="69" t="e">
        <f>VLOOKUP($C4700:$C$4969,$C$27:$D$4969,2,0)</f>
        <v>#N/A</v>
      </c>
      <c r="E4701" s="79"/>
      <c r="F4701" s="70" t="e">
        <f>VLOOKUP($E4701:$E$4969,'PLANO DE APLICAÇÃO'!$A$4:$B$1013,2,0)</f>
        <v>#N/A</v>
      </c>
      <c r="G4701" s="71"/>
      <c r="H4701" s="130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73"/>
      <c r="J4701" s="74"/>
      <c r="K4701" s="78"/>
    </row>
    <row r="4702" spans="1:11" s="131" customFormat="1" ht="41.25" customHeight="1" thickBot="1">
      <c r="A4702" s="68"/>
      <c r="B4702" s="77"/>
      <c r="C4702" s="76"/>
      <c r="D4702" s="69" t="e">
        <f>VLOOKUP($C4701:$C$4969,$C$27:$D$4969,2,0)</f>
        <v>#N/A</v>
      </c>
      <c r="E4702" s="79"/>
      <c r="F4702" s="70" t="e">
        <f>VLOOKUP($E4702:$E$4969,'PLANO DE APLICAÇÃO'!$A$4:$B$1013,2,0)</f>
        <v>#N/A</v>
      </c>
      <c r="G4702" s="71"/>
      <c r="H4702" s="130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73"/>
      <c r="J4702" s="74"/>
      <c r="K4702" s="78"/>
    </row>
    <row r="4703" spans="1:11" s="131" customFormat="1" ht="41.25" customHeight="1" thickBot="1">
      <c r="A4703" s="68"/>
      <c r="B4703" s="77"/>
      <c r="C4703" s="76"/>
      <c r="D4703" s="69" t="e">
        <f>VLOOKUP($C4702:$C$4969,$C$27:$D$4969,2,0)</f>
        <v>#N/A</v>
      </c>
      <c r="E4703" s="79"/>
      <c r="F4703" s="70" t="e">
        <f>VLOOKUP($E4703:$E$4969,'PLANO DE APLICAÇÃO'!$A$4:$B$1013,2,0)</f>
        <v>#N/A</v>
      </c>
      <c r="G4703" s="71"/>
      <c r="H4703" s="130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73"/>
      <c r="J4703" s="74"/>
      <c r="K4703" s="78"/>
    </row>
    <row r="4704" spans="1:11" s="131" customFormat="1" ht="41.25" customHeight="1" thickBot="1">
      <c r="A4704" s="68"/>
      <c r="B4704" s="77"/>
      <c r="C4704" s="76"/>
      <c r="D4704" s="69" t="e">
        <f>VLOOKUP($C4703:$C$4969,$C$27:$D$4969,2,0)</f>
        <v>#N/A</v>
      </c>
      <c r="E4704" s="79"/>
      <c r="F4704" s="70" t="e">
        <f>VLOOKUP($E4704:$E$4969,'PLANO DE APLICAÇÃO'!$A$4:$B$1013,2,0)</f>
        <v>#N/A</v>
      </c>
      <c r="G4704" s="71"/>
      <c r="H4704" s="130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73"/>
      <c r="J4704" s="74"/>
      <c r="K4704" s="78"/>
    </row>
    <row r="4705" spans="1:11" s="131" customFormat="1" ht="41.25" customHeight="1" thickBot="1">
      <c r="A4705" s="68"/>
      <c r="B4705" s="77"/>
      <c r="C4705" s="76"/>
      <c r="D4705" s="69" t="e">
        <f>VLOOKUP($C4704:$C$4969,$C$27:$D$4969,2,0)</f>
        <v>#N/A</v>
      </c>
      <c r="E4705" s="79"/>
      <c r="F4705" s="70" t="e">
        <f>VLOOKUP($E4705:$E$4969,'PLANO DE APLICAÇÃO'!$A$4:$B$1013,2,0)</f>
        <v>#N/A</v>
      </c>
      <c r="G4705" s="71"/>
      <c r="H4705" s="130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73"/>
      <c r="J4705" s="74"/>
      <c r="K4705" s="78"/>
    </row>
    <row r="4706" spans="1:11" s="131" customFormat="1" ht="41.25" customHeight="1" thickBot="1">
      <c r="A4706" s="68"/>
      <c r="B4706" s="77"/>
      <c r="C4706" s="76"/>
      <c r="D4706" s="69" t="e">
        <f>VLOOKUP($C4705:$C$4969,$C$27:$D$4969,2,0)</f>
        <v>#N/A</v>
      </c>
      <c r="E4706" s="79"/>
      <c r="F4706" s="70" t="e">
        <f>VLOOKUP($E4706:$E$4969,'PLANO DE APLICAÇÃO'!$A$4:$B$1013,2,0)</f>
        <v>#N/A</v>
      </c>
      <c r="G4706" s="71"/>
      <c r="H4706" s="130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73"/>
      <c r="J4706" s="74"/>
      <c r="K4706" s="78"/>
    </row>
    <row r="4707" spans="1:11" s="131" customFormat="1" ht="41.25" customHeight="1" thickBot="1">
      <c r="A4707" s="68"/>
      <c r="B4707" s="77"/>
      <c r="C4707" s="76"/>
      <c r="D4707" s="69" t="e">
        <f>VLOOKUP($C4706:$C$4969,$C$27:$D$4969,2,0)</f>
        <v>#N/A</v>
      </c>
      <c r="E4707" s="79"/>
      <c r="F4707" s="70" t="e">
        <f>VLOOKUP($E4707:$E$4969,'PLANO DE APLICAÇÃO'!$A$4:$B$1013,2,0)</f>
        <v>#N/A</v>
      </c>
      <c r="G4707" s="71"/>
      <c r="H4707" s="130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73"/>
      <c r="J4707" s="74"/>
      <c r="K4707" s="78"/>
    </row>
    <row r="4708" spans="1:11" s="131" customFormat="1" ht="41.25" customHeight="1" thickBot="1">
      <c r="A4708" s="68"/>
      <c r="B4708" s="77"/>
      <c r="C4708" s="76"/>
      <c r="D4708" s="69" t="e">
        <f>VLOOKUP($C4707:$C$4969,$C$27:$D$4969,2,0)</f>
        <v>#N/A</v>
      </c>
      <c r="E4708" s="79"/>
      <c r="F4708" s="70" t="e">
        <f>VLOOKUP($E4708:$E$4969,'PLANO DE APLICAÇÃO'!$A$4:$B$1013,2,0)</f>
        <v>#N/A</v>
      </c>
      <c r="G4708" s="71"/>
      <c r="H4708" s="130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73"/>
      <c r="J4708" s="74"/>
      <c r="K4708" s="78"/>
    </row>
    <row r="4709" spans="1:11" s="131" customFormat="1" ht="41.25" customHeight="1" thickBot="1">
      <c r="A4709" s="68"/>
      <c r="B4709" s="77"/>
      <c r="C4709" s="76"/>
      <c r="D4709" s="69" t="e">
        <f>VLOOKUP($C4708:$C$4969,$C$27:$D$4969,2,0)</f>
        <v>#N/A</v>
      </c>
      <c r="E4709" s="79"/>
      <c r="F4709" s="70" t="e">
        <f>VLOOKUP($E4709:$E$4969,'PLANO DE APLICAÇÃO'!$A$4:$B$1013,2,0)</f>
        <v>#N/A</v>
      </c>
      <c r="G4709" s="71"/>
      <c r="H4709" s="130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73"/>
      <c r="J4709" s="74"/>
      <c r="K4709" s="78"/>
    </row>
    <row r="4710" spans="1:11" s="131" customFormat="1" ht="41.25" customHeight="1" thickBot="1">
      <c r="A4710" s="68"/>
      <c r="B4710" s="77"/>
      <c r="C4710" s="76"/>
      <c r="D4710" s="69" t="e">
        <f>VLOOKUP($C4709:$C$4969,$C$27:$D$4969,2,0)</f>
        <v>#N/A</v>
      </c>
      <c r="E4710" s="79"/>
      <c r="F4710" s="70" t="e">
        <f>VLOOKUP($E4710:$E$4969,'PLANO DE APLICAÇÃO'!$A$4:$B$1013,2,0)</f>
        <v>#N/A</v>
      </c>
      <c r="G4710" s="71"/>
      <c r="H4710" s="130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73"/>
      <c r="J4710" s="74"/>
      <c r="K4710" s="78"/>
    </row>
    <row r="4711" spans="1:11" s="131" customFormat="1" ht="41.25" customHeight="1" thickBot="1">
      <c r="A4711" s="68"/>
      <c r="B4711" s="77"/>
      <c r="C4711" s="76"/>
      <c r="D4711" s="69" t="e">
        <f>VLOOKUP($C4710:$C$4969,$C$27:$D$4969,2,0)</f>
        <v>#N/A</v>
      </c>
      <c r="E4711" s="79"/>
      <c r="F4711" s="70" t="e">
        <f>VLOOKUP($E4711:$E$4969,'PLANO DE APLICAÇÃO'!$A$4:$B$1013,2,0)</f>
        <v>#N/A</v>
      </c>
      <c r="G4711" s="71"/>
      <c r="H4711" s="130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73"/>
      <c r="J4711" s="74"/>
      <c r="K4711" s="78"/>
    </row>
    <row r="4712" spans="1:11" s="131" customFormat="1" ht="41.25" customHeight="1" thickBot="1">
      <c r="A4712" s="68"/>
      <c r="B4712" s="77"/>
      <c r="C4712" s="76"/>
      <c r="D4712" s="69" t="e">
        <f>VLOOKUP($C4711:$C$4969,$C$27:$D$4969,2,0)</f>
        <v>#N/A</v>
      </c>
      <c r="E4712" s="79"/>
      <c r="F4712" s="70" t="e">
        <f>VLOOKUP($E4712:$E$4969,'PLANO DE APLICAÇÃO'!$A$4:$B$1013,2,0)</f>
        <v>#N/A</v>
      </c>
      <c r="G4712" s="71"/>
      <c r="H4712" s="130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73"/>
      <c r="J4712" s="74"/>
      <c r="K4712" s="78"/>
    </row>
    <row r="4713" spans="1:11" s="131" customFormat="1" ht="41.25" customHeight="1" thickBot="1">
      <c r="A4713" s="68"/>
      <c r="B4713" s="77"/>
      <c r="C4713" s="76"/>
      <c r="D4713" s="69" t="e">
        <f>VLOOKUP($C4712:$C$4969,$C$27:$D$4969,2,0)</f>
        <v>#N/A</v>
      </c>
      <c r="E4713" s="79"/>
      <c r="F4713" s="70" t="e">
        <f>VLOOKUP($E4713:$E$4969,'PLANO DE APLICAÇÃO'!$A$4:$B$1013,2,0)</f>
        <v>#N/A</v>
      </c>
      <c r="G4713" s="71"/>
      <c r="H4713" s="130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73"/>
      <c r="J4713" s="74"/>
      <c r="K4713" s="78"/>
    </row>
    <row r="4714" spans="1:11" s="131" customFormat="1" ht="41.25" customHeight="1" thickBot="1">
      <c r="A4714" s="68"/>
      <c r="B4714" s="77"/>
      <c r="C4714" s="76"/>
      <c r="D4714" s="69" t="e">
        <f>VLOOKUP($C4713:$C$4969,$C$27:$D$4969,2,0)</f>
        <v>#N/A</v>
      </c>
      <c r="E4714" s="79"/>
      <c r="F4714" s="70" t="e">
        <f>VLOOKUP($E4714:$E$4969,'PLANO DE APLICAÇÃO'!$A$4:$B$1013,2,0)</f>
        <v>#N/A</v>
      </c>
      <c r="G4714" s="71"/>
      <c r="H4714" s="130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73"/>
      <c r="J4714" s="74"/>
      <c r="K4714" s="78"/>
    </row>
    <row r="4715" spans="1:11" s="131" customFormat="1" ht="41.25" customHeight="1" thickBot="1">
      <c r="A4715" s="68"/>
      <c r="B4715" s="77"/>
      <c r="C4715" s="76"/>
      <c r="D4715" s="69" t="e">
        <f>VLOOKUP($C4714:$C$4969,$C$27:$D$4969,2,0)</f>
        <v>#N/A</v>
      </c>
      <c r="E4715" s="79"/>
      <c r="F4715" s="70" t="e">
        <f>VLOOKUP($E4715:$E$4969,'PLANO DE APLICAÇÃO'!$A$4:$B$1013,2,0)</f>
        <v>#N/A</v>
      </c>
      <c r="G4715" s="71"/>
      <c r="H4715" s="130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73"/>
      <c r="J4715" s="74"/>
      <c r="K4715" s="78"/>
    </row>
    <row r="4716" spans="1:11" s="131" customFormat="1" ht="41.25" customHeight="1" thickBot="1">
      <c r="A4716" s="68"/>
      <c r="B4716" s="77"/>
      <c r="C4716" s="76"/>
      <c r="D4716" s="69" t="e">
        <f>VLOOKUP($C4715:$C$4969,$C$27:$D$4969,2,0)</f>
        <v>#N/A</v>
      </c>
      <c r="E4716" s="79"/>
      <c r="F4716" s="70" t="e">
        <f>VLOOKUP($E4716:$E$4969,'PLANO DE APLICAÇÃO'!$A$4:$B$1013,2,0)</f>
        <v>#N/A</v>
      </c>
      <c r="G4716" s="71"/>
      <c r="H4716" s="130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73"/>
      <c r="J4716" s="74"/>
      <c r="K4716" s="78"/>
    </row>
    <row r="4717" spans="1:11" s="131" customFormat="1" ht="41.25" customHeight="1" thickBot="1">
      <c r="A4717" s="68"/>
      <c r="B4717" s="77"/>
      <c r="C4717" s="76"/>
      <c r="D4717" s="69" t="e">
        <f>VLOOKUP($C4716:$C$4969,$C$27:$D$4969,2,0)</f>
        <v>#N/A</v>
      </c>
      <c r="E4717" s="79"/>
      <c r="F4717" s="70" t="e">
        <f>VLOOKUP($E4717:$E$4969,'PLANO DE APLICAÇÃO'!$A$4:$B$1013,2,0)</f>
        <v>#N/A</v>
      </c>
      <c r="G4717" s="71"/>
      <c r="H4717" s="130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73"/>
      <c r="J4717" s="74"/>
      <c r="K4717" s="78"/>
    </row>
    <row r="4718" spans="1:11" s="131" customFormat="1" ht="41.25" customHeight="1" thickBot="1">
      <c r="A4718" s="68"/>
      <c r="B4718" s="77"/>
      <c r="C4718" s="76"/>
      <c r="D4718" s="69" t="e">
        <f>VLOOKUP($C4717:$C$4969,$C$27:$D$4969,2,0)</f>
        <v>#N/A</v>
      </c>
      <c r="E4718" s="79"/>
      <c r="F4718" s="70" t="e">
        <f>VLOOKUP($E4718:$E$4969,'PLANO DE APLICAÇÃO'!$A$4:$B$1013,2,0)</f>
        <v>#N/A</v>
      </c>
      <c r="G4718" s="71"/>
      <c r="H4718" s="130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73"/>
      <c r="J4718" s="74"/>
      <c r="K4718" s="78"/>
    </row>
    <row r="4719" spans="1:11" s="131" customFormat="1" ht="41.25" customHeight="1" thickBot="1">
      <c r="A4719" s="68"/>
      <c r="B4719" s="77"/>
      <c r="C4719" s="76"/>
      <c r="D4719" s="69" t="e">
        <f>VLOOKUP($C4718:$C$4969,$C$27:$D$4969,2,0)</f>
        <v>#N/A</v>
      </c>
      <c r="E4719" s="79"/>
      <c r="F4719" s="70" t="e">
        <f>VLOOKUP($E4719:$E$4969,'PLANO DE APLICAÇÃO'!$A$4:$B$1013,2,0)</f>
        <v>#N/A</v>
      </c>
      <c r="G4719" s="71"/>
      <c r="H4719" s="130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73"/>
      <c r="J4719" s="74"/>
      <c r="K4719" s="78"/>
    </row>
    <row r="4720" spans="1:11" s="131" customFormat="1" ht="41.25" customHeight="1" thickBot="1">
      <c r="A4720" s="68"/>
      <c r="B4720" s="77"/>
      <c r="C4720" s="76"/>
      <c r="D4720" s="69" t="e">
        <f>VLOOKUP($C4719:$C$4969,$C$27:$D$4969,2,0)</f>
        <v>#N/A</v>
      </c>
      <c r="E4720" s="79"/>
      <c r="F4720" s="70" t="e">
        <f>VLOOKUP($E4720:$E$4969,'PLANO DE APLICAÇÃO'!$A$4:$B$1013,2,0)</f>
        <v>#N/A</v>
      </c>
      <c r="G4720" s="71"/>
      <c r="H4720" s="130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73"/>
      <c r="J4720" s="74"/>
      <c r="K4720" s="78"/>
    </row>
    <row r="4721" spans="1:11" s="131" customFormat="1" ht="41.25" customHeight="1" thickBot="1">
      <c r="A4721" s="68"/>
      <c r="B4721" s="77"/>
      <c r="C4721" s="76"/>
      <c r="D4721" s="69" t="e">
        <f>VLOOKUP($C4720:$C$4969,$C$27:$D$4969,2,0)</f>
        <v>#N/A</v>
      </c>
      <c r="E4721" s="79"/>
      <c r="F4721" s="70" t="e">
        <f>VLOOKUP($E4721:$E$4969,'PLANO DE APLICAÇÃO'!$A$4:$B$1013,2,0)</f>
        <v>#N/A</v>
      </c>
      <c r="G4721" s="71"/>
      <c r="H4721" s="130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73"/>
      <c r="J4721" s="74"/>
      <c r="K4721" s="78"/>
    </row>
    <row r="4722" spans="1:11" s="131" customFormat="1" ht="41.25" customHeight="1" thickBot="1">
      <c r="A4722" s="68"/>
      <c r="B4722" s="77"/>
      <c r="C4722" s="76"/>
      <c r="D4722" s="69" t="e">
        <f>VLOOKUP($C4721:$C$4969,$C$27:$D$4969,2,0)</f>
        <v>#N/A</v>
      </c>
      <c r="E4722" s="79"/>
      <c r="F4722" s="70" t="e">
        <f>VLOOKUP($E4722:$E$4969,'PLANO DE APLICAÇÃO'!$A$4:$B$1013,2,0)</f>
        <v>#N/A</v>
      </c>
      <c r="G4722" s="71"/>
      <c r="H4722" s="130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73"/>
      <c r="J4722" s="74"/>
      <c r="K4722" s="78"/>
    </row>
    <row r="4723" spans="1:11" s="131" customFormat="1" ht="41.25" customHeight="1" thickBot="1">
      <c r="A4723" s="68"/>
      <c r="B4723" s="77"/>
      <c r="C4723" s="76"/>
      <c r="D4723" s="69" t="e">
        <f>VLOOKUP($C4722:$C$4969,$C$27:$D$4969,2,0)</f>
        <v>#N/A</v>
      </c>
      <c r="E4723" s="79"/>
      <c r="F4723" s="70" t="e">
        <f>VLOOKUP($E4723:$E$4969,'PLANO DE APLICAÇÃO'!$A$4:$B$1013,2,0)</f>
        <v>#N/A</v>
      </c>
      <c r="G4723" s="71"/>
      <c r="H4723" s="130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73"/>
      <c r="J4723" s="74"/>
      <c r="K4723" s="78"/>
    </row>
    <row r="4724" spans="1:11" s="131" customFormat="1" ht="41.25" customHeight="1" thickBot="1">
      <c r="A4724" s="68"/>
      <c r="B4724" s="77"/>
      <c r="C4724" s="76"/>
      <c r="D4724" s="69" t="e">
        <f>VLOOKUP($C4723:$C$4969,$C$27:$D$4969,2,0)</f>
        <v>#N/A</v>
      </c>
      <c r="E4724" s="79"/>
      <c r="F4724" s="70" t="e">
        <f>VLOOKUP($E4724:$E$4969,'PLANO DE APLICAÇÃO'!$A$4:$B$1013,2,0)</f>
        <v>#N/A</v>
      </c>
      <c r="G4724" s="71"/>
      <c r="H4724" s="130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73"/>
      <c r="J4724" s="74"/>
      <c r="K4724" s="78"/>
    </row>
    <row r="4725" spans="1:11" s="131" customFormat="1" ht="41.25" customHeight="1" thickBot="1">
      <c r="A4725" s="68"/>
      <c r="B4725" s="77"/>
      <c r="C4725" s="76"/>
      <c r="D4725" s="69" t="e">
        <f>VLOOKUP($C4724:$C$4969,$C$27:$D$4969,2,0)</f>
        <v>#N/A</v>
      </c>
      <c r="E4725" s="79"/>
      <c r="F4725" s="70" t="e">
        <f>VLOOKUP($E4725:$E$4969,'PLANO DE APLICAÇÃO'!$A$4:$B$1013,2,0)</f>
        <v>#N/A</v>
      </c>
      <c r="G4725" s="71"/>
      <c r="H4725" s="130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73"/>
      <c r="J4725" s="74"/>
      <c r="K4725" s="78"/>
    </row>
    <row r="4726" spans="1:11" s="131" customFormat="1" ht="41.25" customHeight="1" thickBot="1">
      <c r="A4726" s="68"/>
      <c r="B4726" s="77"/>
      <c r="C4726" s="76"/>
      <c r="D4726" s="69" t="e">
        <f>VLOOKUP($C4725:$C$4969,$C$27:$D$4969,2,0)</f>
        <v>#N/A</v>
      </c>
      <c r="E4726" s="79"/>
      <c r="F4726" s="70" t="e">
        <f>VLOOKUP($E4726:$E$4969,'PLANO DE APLICAÇÃO'!$A$4:$B$1013,2,0)</f>
        <v>#N/A</v>
      </c>
      <c r="G4726" s="71"/>
      <c r="H4726" s="130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73"/>
      <c r="J4726" s="74"/>
      <c r="K4726" s="78"/>
    </row>
    <row r="4727" spans="1:11" s="131" customFormat="1" ht="41.25" customHeight="1" thickBot="1">
      <c r="A4727" s="68"/>
      <c r="B4727" s="77"/>
      <c r="C4727" s="76"/>
      <c r="D4727" s="69" t="e">
        <f>VLOOKUP($C4726:$C$4969,$C$27:$D$4969,2,0)</f>
        <v>#N/A</v>
      </c>
      <c r="E4727" s="79"/>
      <c r="F4727" s="70" t="e">
        <f>VLOOKUP($E4727:$E$4969,'PLANO DE APLICAÇÃO'!$A$4:$B$1013,2,0)</f>
        <v>#N/A</v>
      </c>
      <c r="G4727" s="71"/>
      <c r="H4727" s="130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73"/>
      <c r="J4727" s="74"/>
      <c r="K4727" s="78"/>
    </row>
    <row r="4728" spans="1:11" s="131" customFormat="1" ht="41.25" customHeight="1" thickBot="1">
      <c r="A4728" s="68"/>
      <c r="B4728" s="77"/>
      <c r="C4728" s="76"/>
      <c r="D4728" s="69" t="e">
        <f>VLOOKUP($C4727:$C$4969,$C$27:$D$4969,2,0)</f>
        <v>#N/A</v>
      </c>
      <c r="E4728" s="79"/>
      <c r="F4728" s="70" t="e">
        <f>VLOOKUP($E4728:$E$4969,'PLANO DE APLICAÇÃO'!$A$4:$B$1013,2,0)</f>
        <v>#N/A</v>
      </c>
      <c r="G4728" s="71"/>
      <c r="H4728" s="130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73"/>
      <c r="J4728" s="74"/>
      <c r="K4728" s="78"/>
    </row>
    <row r="4729" spans="1:11" s="131" customFormat="1" ht="41.25" customHeight="1" thickBot="1">
      <c r="A4729" s="68"/>
      <c r="B4729" s="77"/>
      <c r="C4729" s="76"/>
      <c r="D4729" s="69" t="e">
        <f>VLOOKUP($C4728:$C$4969,$C$27:$D$4969,2,0)</f>
        <v>#N/A</v>
      </c>
      <c r="E4729" s="79"/>
      <c r="F4729" s="70" t="e">
        <f>VLOOKUP($E4729:$E$4969,'PLANO DE APLICAÇÃO'!$A$4:$B$1013,2,0)</f>
        <v>#N/A</v>
      </c>
      <c r="G4729" s="71"/>
      <c r="H4729" s="130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73"/>
      <c r="J4729" s="74"/>
      <c r="K4729" s="78"/>
    </row>
    <row r="4730" spans="1:11" s="131" customFormat="1" ht="41.25" customHeight="1" thickBot="1">
      <c r="A4730" s="68"/>
      <c r="B4730" s="77"/>
      <c r="C4730" s="76"/>
      <c r="D4730" s="69" t="e">
        <f>VLOOKUP($C4729:$C$4969,$C$27:$D$4969,2,0)</f>
        <v>#N/A</v>
      </c>
      <c r="E4730" s="79"/>
      <c r="F4730" s="70" t="e">
        <f>VLOOKUP($E4730:$E$4969,'PLANO DE APLICAÇÃO'!$A$4:$B$1013,2,0)</f>
        <v>#N/A</v>
      </c>
      <c r="G4730" s="71"/>
      <c r="H4730" s="130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73"/>
      <c r="J4730" s="74"/>
      <c r="K4730" s="78"/>
    </row>
    <row r="4731" spans="1:11" s="131" customFormat="1" ht="41.25" customHeight="1" thickBot="1">
      <c r="A4731" s="68"/>
      <c r="B4731" s="77"/>
      <c r="C4731" s="76"/>
      <c r="D4731" s="69" t="e">
        <f>VLOOKUP($C4730:$C$4969,$C$27:$D$4969,2,0)</f>
        <v>#N/A</v>
      </c>
      <c r="E4731" s="79"/>
      <c r="F4731" s="70" t="e">
        <f>VLOOKUP($E4731:$E$4969,'PLANO DE APLICAÇÃO'!$A$4:$B$1013,2,0)</f>
        <v>#N/A</v>
      </c>
      <c r="G4731" s="71"/>
      <c r="H4731" s="130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73"/>
      <c r="J4731" s="74"/>
      <c r="K4731" s="78"/>
    </row>
    <row r="4732" spans="1:11" s="131" customFormat="1" ht="41.25" customHeight="1" thickBot="1">
      <c r="A4732" s="68"/>
      <c r="B4732" s="77"/>
      <c r="C4732" s="76"/>
      <c r="D4732" s="69" t="e">
        <f>VLOOKUP($C4731:$C$4969,$C$27:$D$4969,2,0)</f>
        <v>#N/A</v>
      </c>
      <c r="E4732" s="79"/>
      <c r="F4732" s="70" t="e">
        <f>VLOOKUP($E4732:$E$4969,'PLANO DE APLICAÇÃO'!$A$4:$B$1013,2,0)</f>
        <v>#N/A</v>
      </c>
      <c r="G4732" s="71"/>
      <c r="H4732" s="130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73"/>
      <c r="J4732" s="74"/>
      <c r="K4732" s="78"/>
    </row>
    <row r="4733" spans="1:11" s="131" customFormat="1" ht="41.25" customHeight="1" thickBot="1">
      <c r="A4733" s="68"/>
      <c r="B4733" s="77"/>
      <c r="C4733" s="76"/>
      <c r="D4733" s="69" t="e">
        <f>VLOOKUP($C4732:$C$4969,$C$27:$D$4969,2,0)</f>
        <v>#N/A</v>
      </c>
      <c r="E4733" s="79"/>
      <c r="F4733" s="70" t="e">
        <f>VLOOKUP($E4733:$E$4969,'PLANO DE APLICAÇÃO'!$A$4:$B$1013,2,0)</f>
        <v>#N/A</v>
      </c>
      <c r="G4733" s="71"/>
      <c r="H4733" s="130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73"/>
      <c r="J4733" s="74"/>
      <c r="K4733" s="78"/>
    </row>
    <row r="4734" spans="1:11" s="131" customFormat="1" ht="41.25" customHeight="1" thickBot="1">
      <c r="A4734" s="68"/>
      <c r="B4734" s="77"/>
      <c r="C4734" s="76"/>
      <c r="D4734" s="69" t="e">
        <f>VLOOKUP($C4733:$C$4969,$C$27:$D$4969,2,0)</f>
        <v>#N/A</v>
      </c>
      <c r="E4734" s="79"/>
      <c r="F4734" s="70" t="e">
        <f>VLOOKUP($E4734:$E$4969,'PLANO DE APLICAÇÃO'!$A$4:$B$1013,2,0)</f>
        <v>#N/A</v>
      </c>
      <c r="G4734" s="71"/>
      <c r="H4734" s="130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73"/>
      <c r="J4734" s="74"/>
      <c r="K4734" s="78"/>
    </row>
    <row r="4735" spans="1:11" s="131" customFormat="1" ht="41.25" customHeight="1" thickBot="1">
      <c r="A4735" s="68"/>
      <c r="B4735" s="77"/>
      <c r="C4735" s="76"/>
      <c r="D4735" s="69" t="e">
        <f>VLOOKUP($C4734:$C$4969,$C$27:$D$4969,2,0)</f>
        <v>#N/A</v>
      </c>
      <c r="E4735" s="79"/>
      <c r="F4735" s="70" t="e">
        <f>VLOOKUP($E4735:$E$4969,'PLANO DE APLICAÇÃO'!$A$4:$B$1013,2,0)</f>
        <v>#N/A</v>
      </c>
      <c r="G4735" s="71"/>
      <c r="H4735" s="130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73"/>
      <c r="J4735" s="74"/>
      <c r="K4735" s="78"/>
    </row>
    <row r="4736" spans="1:11" s="131" customFormat="1" ht="41.25" customHeight="1" thickBot="1">
      <c r="A4736" s="68"/>
      <c r="B4736" s="77"/>
      <c r="C4736" s="76"/>
      <c r="D4736" s="69" t="e">
        <f>VLOOKUP($C4735:$C$4969,$C$27:$D$4969,2,0)</f>
        <v>#N/A</v>
      </c>
      <c r="E4736" s="79"/>
      <c r="F4736" s="70" t="e">
        <f>VLOOKUP($E4736:$E$4969,'PLANO DE APLICAÇÃO'!$A$4:$B$1013,2,0)</f>
        <v>#N/A</v>
      </c>
      <c r="G4736" s="71"/>
      <c r="H4736" s="130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73"/>
      <c r="J4736" s="74"/>
      <c r="K4736" s="78"/>
    </row>
    <row r="4737" spans="1:11" s="131" customFormat="1" ht="41.25" customHeight="1" thickBot="1">
      <c r="A4737" s="68"/>
      <c r="B4737" s="77"/>
      <c r="C4737" s="76"/>
      <c r="D4737" s="69" t="e">
        <f>VLOOKUP($C4736:$C$4969,$C$27:$D$4969,2,0)</f>
        <v>#N/A</v>
      </c>
      <c r="E4737" s="79"/>
      <c r="F4737" s="70" t="e">
        <f>VLOOKUP($E4737:$E$4969,'PLANO DE APLICAÇÃO'!$A$4:$B$1013,2,0)</f>
        <v>#N/A</v>
      </c>
      <c r="G4737" s="71"/>
      <c r="H4737" s="130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73"/>
      <c r="J4737" s="74"/>
      <c r="K4737" s="78"/>
    </row>
    <row r="4738" spans="1:11" s="131" customFormat="1" ht="41.25" customHeight="1" thickBot="1">
      <c r="A4738" s="68"/>
      <c r="B4738" s="77"/>
      <c r="C4738" s="76"/>
      <c r="D4738" s="69" t="e">
        <f>VLOOKUP($C4737:$C$4969,$C$27:$D$4969,2,0)</f>
        <v>#N/A</v>
      </c>
      <c r="E4738" s="79"/>
      <c r="F4738" s="70" t="e">
        <f>VLOOKUP($E4738:$E$4969,'PLANO DE APLICAÇÃO'!$A$4:$B$1013,2,0)</f>
        <v>#N/A</v>
      </c>
      <c r="G4738" s="71"/>
      <c r="H4738" s="130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73"/>
      <c r="J4738" s="74"/>
      <c r="K4738" s="78"/>
    </row>
    <row r="4739" spans="1:11" s="131" customFormat="1" ht="41.25" customHeight="1" thickBot="1">
      <c r="A4739" s="68"/>
      <c r="B4739" s="77"/>
      <c r="C4739" s="76"/>
      <c r="D4739" s="69" t="e">
        <f>VLOOKUP($C4738:$C$4969,$C$27:$D$4969,2,0)</f>
        <v>#N/A</v>
      </c>
      <c r="E4739" s="79"/>
      <c r="F4739" s="70" t="e">
        <f>VLOOKUP($E4739:$E$4969,'PLANO DE APLICAÇÃO'!$A$4:$B$1013,2,0)</f>
        <v>#N/A</v>
      </c>
      <c r="G4739" s="71"/>
      <c r="H4739" s="130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73"/>
      <c r="J4739" s="74"/>
      <c r="K4739" s="78"/>
    </row>
    <row r="4740" spans="1:11" s="131" customFormat="1" ht="41.25" customHeight="1" thickBot="1">
      <c r="A4740" s="68"/>
      <c r="B4740" s="77"/>
      <c r="C4740" s="76"/>
      <c r="D4740" s="69" t="e">
        <f>VLOOKUP($C4739:$C$4969,$C$27:$D$4969,2,0)</f>
        <v>#N/A</v>
      </c>
      <c r="E4740" s="79"/>
      <c r="F4740" s="70" t="e">
        <f>VLOOKUP($E4740:$E$4969,'PLANO DE APLICAÇÃO'!$A$4:$B$1013,2,0)</f>
        <v>#N/A</v>
      </c>
      <c r="G4740" s="71"/>
      <c r="H4740" s="130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73"/>
      <c r="J4740" s="74"/>
      <c r="K4740" s="78"/>
    </row>
    <row r="4741" spans="1:11" s="131" customFormat="1" ht="41.25" customHeight="1" thickBot="1">
      <c r="A4741" s="68"/>
      <c r="B4741" s="77"/>
      <c r="C4741" s="76"/>
      <c r="D4741" s="69" t="e">
        <f>VLOOKUP($C4740:$C$4969,$C$27:$D$4969,2,0)</f>
        <v>#N/A</v>
      </c>
      <c r="E4741" s="79"/>
      <c r="F4741" s="70" t="e">
        <f>VLOOKUP($E4741:$E$4969,'PLANO DE APLICAÇÃO'!$A$4:$B$1013,2,0)</f>
        <v>#N/A</v>
      </c>
      <c r="G4741" s="71"/>
      <c r="H4741" s="130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73"/>
      <c r="J4741" s="74"/>
      <c r="K4741" s="78"/>
    </row>
    <row r="4742" spans="1:11" s="131" customFormat="1" ht="41.25" customHeight="1" thickBot="1">
      <c r="A4742" s="68"/>
      <c r="B4742" s="77"/>
      <c r="C4742" s="76"/>
      <c r="D4742" s="69" t="e">
        <f>VLOOKUP($C4741:$C$4969,$C$27:$D$4969,2,0)</f>
        <v>#N/A</v>
      </c>
      <c r="E4742" s="79"/>
      <c r="F4742" s="70" t="e">
        <f>VLOOKUP($E4742:$E$4969,'PLANO DE APLICAÇÃO'!$A$4:$B$1013,2,0)</f>
        <v>#N/A</v>
      </c>
      <c r="G4742" s="71"/>
      <c r="H4742" s="130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73"/>
      <c r="J4742" s="74"/>
      <c r="K4742" s="78"/>
    </row>
    <row r="4743" spans="1:11" s="131" customFormat="1" ht="41.25" customHeight="1" thickBot="1">
      <c r="A4743" s="68"/>
      <c r="B4743" s="77"/>
      <c r="C4743" s="76"/>
      <c r="D4743" s="69" t="e">
        <f>VLOOKUP($C4742:$C$4969,$C$27:$D$4969,2,0)</f>
        <v>#N/A</v>
      </c>
      <c r="E4743" s="79"/>
      <c r="F4743" s="70" t="e">
        <f>VLOOKUP($E4743:$E$4969,'PLANO DE APLICAÇÃO'!$A$4:$B$1013,2,0)</f>
        <v>#N/A</v>
      </c>
      <c r="G4743" s="71"/>
      <c r="H4743" s="130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73"/>
      <c r="J4743" s="74"/>
      <c r="K4743" s="78"/>
    </row>
    <row r="4744" spans="1:11" s="131" customFormat="1" ht="41.25" customHeight="1" thickBot="1">
      <c r="A4744" s="68"/>
      <c r="B4744" s="77"/>
      <c r="C4744" s="76"/>
      <c r="D4744" s="69" t="e">
        <f>VLOOKUP($C4743:$C$4969,$C$27:$D$4969,2,0)</f>
        <v>#N/A</v>
      </c>
      <c r="E4744" s="79"/>
      <c r="F4744" s="70" t="e">
        <f>VLOOKUP($E4744:$E$4969,'PLANO DE APLICAÇÃO'!$A$4:$B$1013,2,0)</f>
        <v>#N/A</v>
      </c>
      <c r="G4744" s="71"/>
      <c r="H4744" s="130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73"/>
      <c r="J4744" s="74"/>
      <c r="K4744" s="78"/>
    </row>
    <row r="4745" spans="1:11" s="131" customFormat="1" ht="41.25" customHeight="1" thickBot="1">
      <c r="A4745" s="68"/>
      <c r="B4745" s="77"/>
      <c r="C4745" s="76"/>
      <c r="D4745" s="69" t="e">
        <f>VLOOKUP($C4744:$C$4969,$C$27:$D$4969,2,0)</f>
        <v>#N/A</v>
      </c>
      <c r="E4745" s="79"/>
      <c r="F4745" s="70" t="e">
        <f>VLOOKUP($E4745:$E$4969,'PLANO DE APLICAÇÃO'!$A$4:$B$1013,2,0)</f>
        <v>#N/A</v>
      </c>
      <c r="G4745" s="71"/>
      <c r="H4745" s="130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73"/>
      <c r="J4745" s="74"/>
      <c r="K4745" s="78"/>
    </row>
    <row r="4746" spans="1:11" s="131" customFormat="1" ht="41.25" customHeight="1" thickBot="1">
      <c r="A4746" s="68"/>
      <c r="B4746" s="77"/>
      <c r="C4746" s="76"/>
      <c r="D4746" s="69" t="e">
        <f>VLOOKUP($C4745:$C$4969,$C$27:$D$4969,2,0)</f>
        <v>#N/A</v>
      </c>
      <c r="E4746" s="79"/>
      <c r="F4746" s="70" t="e">
        <f>VLOOKUP($E4746:$E$4969,'PLANO DE APLICAÇÃO'!$A$4:$B$1013,2,0)</f>
        <v>#N/A</v>
      </c>
      <c r="G4746" s="71"/>
      <c r="H4746" s="130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73"/>
      <c r="J4746" s="74"/>
      <c r="K4746" s="78"/>
    </row>
    <row r="4747" spans="1:11" s="131" customFormat="1" ht="41.25" customHeight="1" thickBot="1">
      <c r="A4747" s="68"/>
      <c r="B4747" s="77"/>
      <c r="C4747" s="76"/>
      <c r="D4747" s="69" t="e">
        <f>VLOOKUP($C4746:$C$4969,$C$27:$D$4969,2,0)</f>
        <v>#N/A</v>
      </c>
      <c r="E4747" s="79"/>
      <c r="F4747" s="70" t="e">
        <f>VLOOKUP($E4747:$E$4969,'PLANO DE APLICAÇÃO'!$A$4:$B$1013,2,0)</f>
        <v>#N/A</v>
      </c>
      <c r="G4747" s="71"/>
      <c r="H4747" s="130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73"/>
      <c r="J4747" s="74"/>
      <c r="K4747" s="78"/>
    </row>
    <row r="4748" spans="1:11" s="131" customFormat="1" ht="41.25" customHeight="1" thickBot="1">
      <c r="A4748" s="68"/>
      <c r="B4748" s="77"/>
      <c r="C4748" s="76"/>
      <c r="D4748" s="69" t="e">
        <f>VLOOKUP($C4747:$C$4969,$C$27:$D$4969,2,0)</f>
        <v>#N/A</v>
      </c>
      <c r="E4748" s="79"/>
      <c r="F4748" s="70" t="e">
        <f>VLOOKUP($E4748:$E$4969,'PLANO DE APLICAÇÃO'!$A$4:$B$1013,2,0)</f>
        <v>#N/A</v>
      </c>
      <c r="G4748" s="71"/>
      <c r="H4748" s="130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73"/>
      <c r="J4748" s="74"/>
      <c r="K4748" s="78"/>
    </row>
    <row r="4749" spans="1:11" s="131" customFormat="1" ht="41.25" customHeight="1" thickBot="1">
      <c r="A4749" s="68"/>
      <c r="B4749" s="77"/>
      <c r="C4749" s="76"/>
      <c r="D4749" s="69" t="e">
        <f>VLOOKUP($C4748:$C$4969,$C$27:$D$4969,2,0)</f>
        <v>#N/A</v>
      </c>
      <c r="E4749" s="79"/>
      <c r="F4749" s="70" t="e">
        <f>VLOOKUP($E4749:$E$4969,'PLANO DE APLICAÇÃO'!$A$4:$B$1013,2,0)</f>
        <v>#N/A</v>
      </c>
      <c r="G4749" s="71"/>
      <c r="H4749" s="130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73"/>
      <c r="J4749" s="74"/>
      <c r="K4749" s="78"/>
    </row>
    <row r="4750" spans="1:11" s="131" customFormat="1" ht="41.25" customHeight="1" thickBot="1">
      <c r="A4750" s="68"/>
      <c r="B4750" s="77"/>
      <c r="C4750" s="76"/>
      <c r="D4750" s="69" t="e">
        <f>VLOOKUP($C4749:$C$4969,$C$27:$D$4969,2,0)</f>
        <v>#N/A</v>
      </c>
      <c r="E4750" s="79"/>
      <c r="F4750" s="70" t="e">
        <f>VLOOKUP($E4750:$E$4969,'PLANO DE APLICAÇÃO'!$A$4:$B$1013,2,0)</f>
        <v>#N/A</v>
      </c>
      <c r="G4750" s="71"/>
      <c r="H4750" s="130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73"/>
      <c r="J4750" s="74"/>
      <c r="K4750" s="78"/>
    </row>
    <row r="4751" spans="1:11" s="131" customFormat="1" ht="41.25" customHeight="1" thickBot="1">
      <c r="A4751" s="68"/>
      <c r="B4751" s="77"/>
      <c r="C4751" s="76"/>
      <c r="D4751" s="69" t="e">
        <f>VLOOKUP($C4750:$C$4969,$C$27:$D$4969,2,0)</f>
        <v>#N/A</v>
      </c>
      <c r="E4751" s="79"/>
      <c r="F4751" s="70" t="e">
        <f>VLOOKUP($E4751:$E$4969,'PLANO DE APLICAÇÃO'!$A$4:$B$1013,2,0)</f>
        <v>#N/A</v>
      </c>
      <c r="G4751" s="71"/>
      <c r="H4751" s="130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73"/>
      <c r="J4751" s="74"/>
      <c r="K4751" s="78"/>
    </row>
    <row r="4752" spans="1:11" s="131" customFormat="1" ht="41.25" customHeight="1" thickBot="1">
      <c r="A4752" s="68"/>
      <c r="B4752" s="77"/>
      <c r="C4752" s="76"/>
      <c r="D4752" s="69" t="e">
        <f>VLOOKUP($C4751:$C$4969,$C$27:$D$4969,2,0)</f>
        <v>#N/A</v>
      </c>
      <c r="E4752" s="79"/>
      <c r="F4752" s="70" t="e">
        <f>VLOOKUP($E4752:$E$4969,'PLANO DE APLICAÇÃO'!$A$4:$B$1013,2,0)</f>
        <v>#N/A</v>
      </c>
      <c r="G4752" s="71"/>
      <c r="H4752" s="130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73"/>
      <c r="J4752" s="74"/>
      <c r="K4752" s="78"/>
    </row>
    <row r="4753" spans="1:11" s="131" customFormat="1" ht="41.25" customHeight="1" thickBot="1">
      <c r="A4753" s="68"/>
      <c r="B4753" s="77"/>
      <c r="C4753" s="76"/>
      <c r="D4753" s="69" t="e">
        <f>VLOOKUP($C4752:$C$4969,$C$27:$D$4969,2,0)</f>
        <v>#N/A</v>
      </c>
      <c r="E4753" s="79"/>
      <c r="F4753" s="70" t="e">
        <f>VLOOKUP($E4753:$E$4969,'PLANO DE APLICAÇÃO'!$A$4:$B$1013,2,0)</f>
        <v>#N/A</v>
      </c>
      <c r="G4753" s="71"/>
      <c r="H4753" s="130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73"/>
      <c r="J4753" s="74"/>
      <c r="K4753" s="78"/>
    </row>
    <row r="4754" spans="1:11" s="131" customFormat="1" ht="41.25" customHeight="1" thickBot="1">
      <c r="A4754" s="68"/>
      <c r="B4754" s="77"/>
      <c r="C4754" s="76"/>
      <c r="D4754" s="69" t="e">
        <f>VLOOKUP($C4753:$C$4969,$C$27:$D$4969,2,0)</f>
        <v>#N/A</v>
      </c>
      <c r="E4754" s="79"/>
      <c r="F4754" s="70" t="e">
        <f>VLOOKUP($E4754:$E$4969,'PLANO DE APLICAÇÃO'!$A$4:$B$1013,2,0)</f>
        <v>#N/A</v>
      </c>
      <c r="G4754" s="71"/>
      <c r="H4754" s="130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73"/>
      <c r="J4754" s="74"/>
      <c r="K4754" s="78"/>
    </row>
    <row r="4755" spans="1:11" s="131" customFormat="1" ht="41.25" customHeight="1" thickBot="1">
      <c r="A4755" s="68"/>
      <c r="B4755" s="77"/>
      <c r="C4755" s="76"/>
      <c r="D4755" s="69" t="e">
        <f>VLOOKUP($C4754:$C$4969,$C$27:$D$4969,2,0)</f>
        <v>#N/A</v>
      </c>
      <c r="E4755" s="79"/>
      <c r="F4755" s="70" t="e">
        <f>VLOOKUP($E4755:$E$4969,'PLANO DE APLICAÇÃO'!$A$4:$B$1013,2,0)</f>
        <v>#N/A</v>
      </c>
      <c r="G4755" s="71"/>
      <c r="H4755" s="130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73"/>
      <c r="J4755" s="74"/>
      <c r="K4755" s="78"/>
    </row>
    <row r="4756" spans="1:11" s="131" customFormat="1" ht="41.25" customHeight="1" thickBot="1">
      <c r="A4756" s="68"/>
      <c r="B4756" s="77"/>
      <c r="C4756" s="76"/>
      <c r="D4756" s="69" t="e">
        <f>VLOOKUP($C4755:$C$4969,$C$27:$D$4969,2,0)</f>
        <v>#N/A</v>
      </c>
      <c r="E4756" s="79"/>
      <c r="F4756" s="70" t="e">
        <f>VLOOKUP($E4756:$E$4969,'PLANO DE APLICAÇÃO'!$A$4:$B$1013,2,0)</f>
        <v>#N/A</v>
      </c>
      <c r="G4756" s="71"/>
      <c r="H4756" s="130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73"/>
      <c r="J4756" s="74"/>
      <c r="K4756" s="78"/>
    </row>
    <row r="4757" spans="1:11" s="131" customFormat="1" ht="41.25" customHeight="1" thickBot="1">
      <c r="A4757" s="68"/>
      <c r="B4757" s="77"/>
      <c r="C4757" s="76"/>
      <c r="D4757" s="69" t="e">
        <f>VLOOKUP($C4756:$C$4969,$C$27:$D$4969,2,0)</f>
        <v>#N/A</v>
      </c>
      <c r="E4757" s="79"/>
      <c r="F4757" s="70" t="e">
        <f>VLOOKUP($E4757:$E$4969,'PLANO DE APLICAÇÃO'!$A$4:$B$1013,2,0)</f>
        <v>#N/A</v>
      </c>
      <c r="G4757" s="71"/>
      <c r="H4757" s="130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73"/>
      <c r="J4757" s="74"/>
      <c r="K4757" s="78"/>
    </row>
    <row r="4758" spans="1:11" s="131" customFormat="1" ht="41.25" customHeight="1" thickBot="1">
      <c r="A4758" s="68"/>
      <c r="B4758" s="77"/>
      <c r="C4758" s="76"/>
      <c r="D4758" s="69" t="e">
        <f>VLOOKUP($C4757:$C$4969,$C$27:$D$4969,2,0)</f>
        <v>#N/A</v>
      </c>
      <c r="E4758" s="79"/>
      <c r="F4758" s="70" t="e">
        <f>VLOOKUP($E4758:$E$4969,'PLANO DE APLICAÇÃO'!$A$4:$B$1013,2,0)</f>
        <v>#N/A</v>
      </c>
      <c r="G4758" s="71"/>
      <c r="H4758" s="130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73"/>
      <c r="J4758" s="74"/>
      <c r="K4758" s="78"/>
    </row>
    <row r="4759" spans="1:11" s="131" customFormat="1" ht="41.25" customHeight="1" thickBot="1">
      <c r="A4759" s="68"/>
      <c r="B4759" s="77"/>
      <c r="C4759" s="76"/>
      <c r="D4759" s="69" t="e">
        <f>VLOOKUP($C4758:$C$4969,$C$27:$D$4969,2,0)</f>
        <v>#N/A</v>
      </c>
      <c r="E4759" s="79"/>
      <c r="F4759" s="70" t="e">
        <f>VLOOKUP($E4759:$E$4969,'PLANO DE APLICAÇÃO'!$A$4:$B$1013,2,0)</f>
        <v>#N/A</v>
      </c>
      <c r="G4759" s="71"/>
      <c r="H4759" s="130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73"/>
      <c r="J4759" s="74"/>
      <c r="K4759" s="78"/>
    </row>
    <row r="4760" spans="1:11" s="131" customFormat="1" ht="41.25" customHeight="1" thickBot="1">
      <c r="A4760" s="68"/>
      <c r="B4760" s="77"/>
      <c r="C4760" s="76"/>
      <c r="D4760" s="69" t="e">
        <f>VLOOKUP($C4759:$C$4969,$C$27:$D$4969,2,0)</f>
        <v>#N/A</v>
      </c>
      <c r="E4760" s="79"/>
      <c r="F4760" s="70" t="e">
        <f>VLOOKUP($E4760:$E$4969,'PLANO DE APLICAÇÃO'!$A$4:$B$1013,2,0)</f>
        <v>#N/A</v>
      </c>
      <c r="G4760" s="71"/>
      <c r="H4760" s="130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73"/>
      <c r="J4760" s="74"/>
      <c r="K4760" s="78"/>
    </row>
    <row r="4761" spans="1:11" s="131" customFormat="1" ht="41.25" customHeight="1" thickBot="1">
      <c r="A4761" s="68"/>
      <c r="B4761" s="77"/>
      <c r="C4761" s="76"/>
      <c r="D4761" s="69" t="e">
        <f>VLOOKUP($C4760:$C$4969,$C$27:$D$4969,2,0)</f>
        <v>#N/A</v>
      </c>
      <c r="E4761" s="79"/>
      <c r="F4761" s="70" t="e">
        <f>VLOOKUP($E4761:$E$4969,'PLANO DE APLICAÇÃO'!$A$4:$B$1013,2,0)</f>
        <v>#N/A</v>
      </c>
      <c r="G4761" s="71"/>
      <c r="H4761" s="130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73"/>
      <c r="J4761" s="74"/>
      <c r="K4761" s="78"/>
    </row>
    <row r="4762" spans="1:11" s="131" customFormat="1" ht="41.25" customHeight="1" thickBot="1">
      <c r="A4762" s="68"/>
      <c r="B4762" s="77"/>
      <c r="C4762" s="76"/>
      <c r="D4762" s="69" t="e">
        <f>VLOOKUP($C4761:$C$4969,$C$27:$D$4969,2,0)</f>
        <v>#N/A</v>
      </c>
      <c r="E4762" s="79"/>
      <c r="F4762" s="70" t="e">
        <f>VLOOKUP($E4762:$E$4969,'PLANO DE APLICAÇÃO'!$A$4:$B$1013,2,0)</f>
        <v>#N/A</v>
      </c>
      <c r="G4762" s="71"/>
      <c r="H4762" s="130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73"/>
      <c r="J4762" s="74"/>
      <c r="K4762" s="78"/>
    </row>
    <row r="4763" spans="1:11" s="131" customFormat="1" ht="41.25" customHeight="1" thickBot="1">
      <c r="A4763" s="68"/>
      <c r="B4763" s="77"/>
      <c r="C4763" s="76"/>
      <c r="D4763" s="69" t="e">
        <f>VLOOKUP($C4762:$C$4969,$C$27:$D$4969,2,0)</f>
        <v>#N/A</v>
      </c>
      <c r="E4763" s="79"/>
      <c r="F4763" s="70" t="e">
        <f>VLOOKUP($E4763:$E$4969,'PLANO DE APLICAÇÃO'!$A$4:$B$1013,2,0)</f>
        <v>#N/A</v>
      </c>
      <c r="G4763" s="71"/>
      <c r="H4763" s="130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73"/>
      <c r="J4763" s="74"/>
      <c r="K4763" s="78"/>
    </row>
    <row r="4764" spans="1:11" s="131" customFormat="1" ht="41.25" customHeight="1" thickBot="1">
      <c r="A4764" s="68"/>
      <c r="B4764" s="77"/>
      <c r="C4764" s="76"/>
      <c r="D4764" s="69" t="e">
        <f>VLOOKUP($C4763:$C$4969,$C$27:$D$4969,2,0)</f>
        <v>#N/A</v>
      </c>
      <c r="E4764" s="79"/>
      <c r="F4764" s="70" t="e">
        <f>VLOOKUP($E4764:$E$4969,'PLANO DE APLICAÇÃO'!$A$4:$B$1013,2,0)</f>
        <v>#N/A</v>
      </c>
      <c r="G4764" s="71"/>
      <c r="H4764" s="130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73"/>
      <c r="J4764" s="74"/>
      <c r="K4764" s="78"/>
    </row>
    <row r="4765" spans="1:11" s="131" customFormat="1" ht="41.25" customHeight="1" thickBot="1">
      <c r="A4765" s="68"/>
      <c r="B4765" s="77"/>
      <c r="C4765" s="76"/>
      <c r="D4765" s="69" t="e">
        <f>VLOOKUP($C4764:$C$4969,$C$27:$D$4969,2,0)</f>
        <v>#N/A</v>
      </c>
      <c r="E4765" s="79"/>
      <c r="F4765" s="70" t="e">
        <f>VLOOKUP($E4765:$E$4969,'PLANO DE APLICAÇÃO'!$A$4:$B$1013,2,0)</f>
        <v>#N/A</v>
      </c>
      <c r="G4765" s="71"/>
      <c r="H4765" s="130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73"/>
      <c r="J4765" s="74"/>
      <c r="K4765" s="78"/>
    </row>
    <row r="4766" spans="1:11" s="131" customFormat="1" ht="41.25" customHeight="1" thickBot="1">
      <c r="A4766" s="68"/>
      <c r="B4766" s="77"/>
      <c r="C4766" s="76"/>
      <c r="D4766" s="69" t="e">
        <f>VLOOKUP($C4765:$C$4969,$C$27:$D$4969,2,0)</f>
        <v>#N/A</v>
      </c>
      <c r="E4766" s="79"/>
      <c r="F4766" s="70" t="e">
        <f>VLOOKUP($E4766:$E$4969,'PLANO DE APLICAÇÃO'!$A$4:$B$1013,2,0)</f>
        <v>#N/A</v>
      </c>
      <c r="G4766" s="71"/>
      <c r="H4766" s="130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73"/>
      <c r="J4766" s="74"/>
      <c r="K4766" s="78"/>
    </row>
    <row r="4767" spans="1:11" s="131" customFormat="1" ht="41.25" customHeight="1" thickBot="1">
      <c r="A4767" s="68"/>
      <c r="B4767" s="77"/>
      <c r="C4767" s="76"/>
      <c r="D4767" s="69" t="e">
        <f>VLOOKUP($C4766:$C$4969,$C$27:$D$4969,2,0)</f>
        <v>#N/A</v>
      </c>
      <c r="E4767" s="79"/>
      <c r="F4767" s="70" t="e">
        <f>VLOOKUP($E4767:$E$4969,'PLANO DE APLICAÇÃO'!$A$4:$B$1013,2,0)</f>
        <v>#N/A</v>
      </c>
      <c r="G4767" s="71"/>
      <c r="H4767" s="130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73"/>
      <c r="J4767" s="74"/>
      <c r="K4767" s="78"/>
    </row>
    <row r="4768" spans="1:11" s="131" customFormat="1" ht="41.25" customHeight="1" thickBot="1">
      <c r="A4768" s="68"/>
      <c r="B4768" s="77"/>
      <c r="C4768" s="76"/>
      <c r="D4768" s="69" t="e">
        <f>VLOOKUP($C4767:$C$4969,$C$27:$D$4969,2,0)</f>
        <v>#N/A</v>
      </c>
      <c r="E4768" s="79"/>
      <c r="F4768" s="70" t="e">
        <f>VLOOKUP($E4768:$E$4969,'PLANO DE APLICAÇÃO'!$A$4:$B$1013,2,0)</f>
        <v>#N/A</v>
      </c>
      <c r="G4768" s="71"/>
      <c r="H4768" s="130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73"/>
      <c r="J4768" s="74"/>
      <c r="K4768" s="78"/>
    </row>
    <row r="4769" spans="1:11" s="131" customFormat="1" ht="41.25" customHeight="1" thickBot="1">
      <c r="A4769" s="68"/>
      <c r="B4769" s="77"/>
      <c r="C4769" s="76"/>
      <c r="D4769" s="69" t="e">
        <f>VLOOKUP($C4768:$C$4969,$C$27:$D$4969,2,0)</f>
        <v>#N/A</v>
      </c>
      <c r="E4769" s="79"/>
      <c r="F4769" s="70" t="e">
        <f>VLOOKUP($E4769:$E$4969,'PLANO DE APLICAÇÃO'!$A$4:$B$1013,2,0)</f>
        <v>#N/A</v>
      </c>
      <c r="G4769" s="71"/>
      <c r="H4769" s="130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73"/>
      <c r="J4769" s="74"/>
      <c r="K4769" s="78"/>
    </row>
    <row r="4770" spans="1:11" s="131" customFormat="1" ht="41.25" customHeight="1" thickBot="1">
      <c r="A4770" s="68"/>
      <c r="B4770" s="77"/>
      <c r="C4770" s="76"/>
      <c r="D4770" s="69" t="e">
        <f>VLOOKUP($C4769:$C$4969,$C$27:$D$4969,2,0)</f>
        <v>#N/A</v>
      </c>
      <c r="E4770" s="79"/>
      <c r="F4770" s="70" t="e">
        <f>VLOOKUP($E4770:$E$4969,'PLANO DE APLICAÇÃO'!$A$4:$B$1013,2,0)</f>
        <v>#N/A</v>
      </c>
      <c r="G4770" s="71"/>
      <c r="H4770" s="130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73"/>
      <c r="J4770" s="74"/>
      <c r="K4770" s="78"/>
    </row>
    <row r="4771" spans="1:11" s="131" customFormat="1" ht="41.25" customHeight="1" thickBot="1">
      <c r="A4771" s="68"/>
      <c r="B4771" s="77"/>
      <c r="C4771" s="76"/>
      <c r="D4771" s="69" t="e">
        <f>VLOOKUP($C4770:$C$4969,$C$27:$D$4969,2,0)</f>
        <v>#N/A</v>
      </c>
      <c r="E4771" s="79"/>
      <c r="F4771" s="70" t="e">
        <f>VLOOKUP($E4771:$E$4969,'PLANO DE APLICAÇÃO'!$A$4:$B$1013,2,0)</f>
        <v>#N/A</v>
      </c>
      <c r="G4771" s="71"/>
      <c r="H4771" s="130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73"/>
      <c r="J4771" s="74"/>
      <c r="K4771" s="78"/>
    </row>
    <row r="4772" spans="1:11" s="131" customFormat="1" ht="41.25" customHeight="1" thickBot="1">
      <c r="A4772" s="68"/>
      <c r="B4772" s="77"/>
      <c r="C4772" s="76"/>
      <c r="D4772" s="69" t="e">
        <f>VLOOKUP($C4771:$C$4969,$C$27:$D$4969,2,0)</f>
        <v>#N/A</v>
      </c>
      <c r="E4772" s="79"/>
      <c r="F4772" s="70" t="e">
        <f>VLOOKUP($E4772:$E$4969,'PLANO DE APLICAÇÃO'!$A$4:$B$1013,2,0)</f>
        <v>#N/A</v>
      </c>
      <c r="G4772" s="71"/>
      <c r="H4772" s="130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73"/>
      <c r="J4772" s="74"/>
      <c r="K4772" s="78"/>
    </row>
    <row r="4773" spans="1:11" s="131" customFormat="1" ht="41.25" customHeight="1" thickBot="1">
      <c r="A4773" s="68"/>
      <c r="B4773" s="77"/>
      <c r="C4773" s="76"/>
      <c r="D4773" s="69" t="e">
        <f>VLOOKUP($C4772:$C$4969,$C$27:$D$4969,2,0)</f>
        <v>#N/A</v>
      </c>
      <c r="E4773" s="79"/>
      <c r="F4773" s="70" t="e">
        <f>VLOOKUP($E4773:$E$4969,'PLANO DE APLICAÇÃO'!$A$4:$B$1013,2,0)</f>
        <v>#N/A</v>
      </c>
      <c r="G4773" s="71"/>
      <c r="H4773" s="130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73"/>
      <c r="J4773" s="74"/>
      <c r="K4773" s="78"/>
    </row>
    <row r="4774" spans="1:11" s="131" customFormat="1" ht="41.25" customHeight="1" thickBot="1">
      <c r="A4774" s="68"/>
      <c r="B4774" s="77"/>
      <c r="C4774" s="76"/>
      <c r="D4774" s="69" t="e">
        <f>VLOOKUP($C4773:$C$4969,$C$27:$D$4969,2,0)</f>
        <v>#N/A</v>
      </c>
      <c r="E4774" s="79"/>
      <c r="F4774" s="70" t="e">
        <f>VLOOKUP($E4774:$E$4969,'PLANO DE APLICAÇÃO'!$A$4:$B$1013,2,0)</f>
        <v>#N/A</v>
      </c>
      <c r="G4774" s="71"/>
      <c r="H4774" s="130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73"/>
      <c r="J4774" s="74"/>
      <c r="K4774" s="78"/>
    </row>
    <row r="4775" spans="1:11" s="131" customFormat="1" ht="41.25" customHeight="1" thickBot="1">
      <c r="A4775" s="68"/>
      <c r="B4775" s="77"/>
      <c r="C4775" s="76"/>
      <c r="D4775" s="69" t="e">
        <f>VLOOKUP($C4774:$C$4969,$C$27:$D$4969,2,0)</f>
        <v>#N/A</v>
      </c>
      <c r="E4775" s="79"/>
      <c r="F4775" s="70" t="e">
        <f>VLOOKUP($E4775:$E$4969,'PLANO DE APLICAÇÃO'!$A$4:$B$1013,2,0)</f>
        <v>#N/A</v>
      </c>
      <c r="G4775" s="71"/>
      <c r="H4775" s="130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73"/>
      <c r="J4775" s="74"/>
      <c r="K4775" s="78"/>
    </row>
    <row r="4776" spans="1:11" s="131" customFormat="1" ht="41.25" customHeight="1" thickBot="1">
      <c r="A4776" s="68"/>
      <c r="B4776" s="77"/>
      <c r="C4776" s="76"/>
      <c r="D4776" s="69" t="e">
        <f>VLOOKUP($C4775:$C$4969,$C$27:$D$4969,2,0)</f>
        <v>#N/A</v>
      </c>
      <c r="E4776" s="79"/>
      <c r="F4776" s="70" t="e">
        <f>VLOOKUP($E4776:$E$4969,'PLANO DE APLICAÇÃO'!$A$4:$B$1013,2,0)</f>
        <v>#N/A</v>
      </c>
      <c r="G4776" s="71"/>
      <c r="H4776" s="130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73"/>
      <c r="J4776" s="74"/>
      <c r="K4776" s="78"/>
    </row>
    <row r="4777" spans="1:11" s="131" customFormat="1" ht="41.25" customHeight="1" thickBot="1">
      <c r="A4777" s="68"/>
      <c r="B4777" s="77"/>
      <c r="C4777" s="76"/>
      <c r="D4777" s="69" t="e">
        <f>VLOOKUP($C4776:$C$4969,$C$27:$D$4969,2,0)</f>
        <v>#N/A</v>
      </c>
      <c r="E4777" s="79"/>
      <c r="F4777" s="70" t="e">
        <f>VLOOKUP($E4777:$E$4969,'PLANO DE APLICAÇÃO'!$A$4:$B$1013,2,0)</f>
        <v>#N/A</v>
      </c>
      <c r="G4777" s="71"/>
      <c r="H4777" s="130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73"/>
      <c r="J4777" s="74"/>
      <c r="K4777" s="78"/>
    </row>
    <row r="4778" spans="1:11" s="131" customFormat="1" ht="41.25" customHeight="1" thickBot="1">
      <c r="A4778" s="68"/>
      <c r="B4778" s="77"/>
      <c r="C4778" s="76"/>
      <c r="D4778" s="69" t="e">
        <f>VLOOKUP($C4777:$C$4969,$C$27:$D$4969,2,0)</f>
        <v>#N/A</v>
      </c>
      <c r="E4778" s="79"/>
      <c r="F4778" s="70" t="e">
        <f>VLOOKUP($E4778:$E$4969,'PLANO DE APLICAÇÃO'!$A$4:$B$1013,2,0)</f>
        <v>#N/A</v>
      </c>
      <c r="G4778" s="71"/>
      <c r="H4778" s="130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73"/>
      <c r="J4778" s="74"/>
      <c r="K4778" s="78"/>
    </row>
    <row r="4779" spans="1:11" s="131" customFormat="1" ht="41.25" customHeight="1" thickBot="1">
      <c r="A4779" s="68"/>
      <c r="B4779" s="77"/>
      <c r="C4779" s="76"/>
      <c r="D4779" s="69" t="e">
        <f>VLOOKUP($C4778:$C$4969,$C$27:$D$4969,2,0)</f>
        <v>#N/A</v>
      </c>
      <c r="E4779" s="79"/>
      <c r="F4779" s="70" t="e">
        <f>VLOOKUP($E4779:$E$4969,'PLANO DE APLICAÇÃO'!$A$4:$B$1013,2,0)</f>
        <v>#N/A</v>
      </c>
      <c r="G4779" s="71"/>
      <c r="H4779" s="130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73"/>
      <c r="J4779" s="74"/>
      <c r="K4779" s="78"/>
    </row>
    <row r="4780" spans="1:11" s="131" customFormat="1" ht="41.25" customHeight="1" thickBot="1">
      <c r="A4780" s="68"/>
      <c r="B4780" s="77"/>
      <c r="C4780" s="76"/>
      <c r="D4780" s="69" t="e">
        <f>VLOOKUP($C4779:$C$4969,$C$27:$D$4969,2,0)</f>
        <v>#N/A</v>
      </c>
      <c r="E4780" s="79"/>
      <c r="F4780" s="70" t="e">
        <f>VLOOKUP($E4780:$E$4969,'PLANO DE APLICAÇÃO'!$A$4:$B$1013,2,0)</f>
        <v>#N/A</v>
      </c>
      <c r="G4780" s="71"/>
      <c r="H4780" s="130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73"/>
      <c r="J4780" s="74"/>
      <c r="K4780" s="78"/>
    </row>
    <row r="4781" spans="1:11" s="131" customFormat="1" ht="41.25" customHeight="1" thickBot="1">
      <c r="A4781" s="68"/>
      <c r="B4781" s="77"/>
      <c r="C4781" s="76"/>
      <c r="D4781" s="69" t="e">
        <f>VLOOKUP($C4780:$C$4969,$C$27:$D$4969,2,0)</f>
        <v>#N/A</v>
      </c>
      <c r="E4781" s="79"/>
      <c r="F4781" s="70" t="e">
        <f>VLOOKUP($E4781:$E$4969,'PLANO DE APLICAÇÃO'!$A$4:$B$1013,2,0)</f>
        <v>#N/A</v>
      </c>
      <c r="G4781" s="71"/>
      <c r="H4781" s="130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73"/>
      <c r="J4781" s="74"/>
      <c r="K4781" s="78"/>
    </row>
    <row r="4782" spans="1:11" s="131" customFormat="1" ht="41.25" customHeight="1" thickBot="1">
      <c r="A4782" s="68"/>
      <c r="B4782" s="77"/>
      <c r="C4782" s="76"/>
      <c r="D4782" s="69" t="e">
        <f>VLOOKUP($C4781:$C$4969,$C$27:$D$4969,2,0)</f>
        <v>#N/A</v>
      </c>
      <c r="E4782" s="79"/>
      <c r="F4782" s="70" t="e">
        <f>VLOOKUP($E4782:$E$4969,'PLANO DE APLICAÇÃO'!$A$4:$B$1013,2,0)</f>
        <v>#N/A</v>
      </c>
      <c r="G4782" s="71"/>
      <c r="H4782" s="130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73"/>
      <c r="J4782" s="74"/>
      <c r="K4782" s="78"/>
    </row>
    <row r="4783" spans="1:11" s="131" customFormat="1" ht="41.25" customHeight="1" thickBot="1">
      <c r="A4783" s="68"/>
      <c r="B4783" s="77"/>
      <c r="C4783" s="76"/>
      <c r="D4783" s="69" t="e">
        <f>VLOOKUP($C4782:$C$4969,$C$27:$D$4969,2,0)</f>
        <v>#N/A</v>
      </c>
      <c r="E4783" s="79"/>
      <c r="F4783" s="70" t="e">
        <f>VLOOKUP($E4783:$E$4969,'PLANO DE APLICAÇÃO'!$A$4:$B$1013,2,0)</f>
        <v>#N/A</v>
      </c>
      <c r="G4783" s="71"/>
      <c r="H4783" s="130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73"/>
      <c r="J4783" s="74"/>
      <c r="K4783" s="78"/>
    </row>
    <row r="4784" spans="1:11" s="131" customFormat="1" ht="41.25" customHeight="1" thickBot="1">
      <c r="A4784" s="68"/>
      <c r="B4784" s="77"/>
      <c r="C4784" s="76"/>
      <c r="D4784" s="69" t="e">
        <f>VLOOKUP($C4783:$C$4969,$C$27:$D$4969,2,0)</f>
        <v>#N/A</v>
      </c>
      <c r="E4784" s="79"/>
      <c r="F4784" s="70" t="e">
        <f>VLOOKUP($E4784:$E$4969,'PLANO DE APLICAÇÃO'!$A$4:$B$1013,2,0)</f>
        <v>#N/A</v>
      </c>
      <c r="G4784" s="71"/>
      <c r="H4784" s="130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73"/>
      <c r="J4784" s="74"/>
      <c r="K4784" s="78"/>
    </row>
    <row r="4785" spans="1:11" s="131" customFormat="1" ht="41.25" customHeight="1" thickBot="1">
      <c r="A4785" s="68"/>
      <c r="B4785" s="77"/>
      <c r="C4785" s="76"/>
      <c r="D4785" s="69" t="e">
        <f>VLOOKUP($C4784:$C$4969,$C$27:$D$4969,2,0)</f>
        <v>#N/A</v>
      </c>
      <c r="E4785" s="79"/>
      <c r="F4785" s="70" t="e">
        <f>VLOOKUP($E4785:$E$4969,'PLANO DE APLICAÇÃO'!$A$4:$B$1013,2,0)</f>
        <v>#N/A</v>
      </c>
      <c r="G4785" s="71"/>
      <c r="H4785" s="130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73"/>
      <c r="J4785" s="74"/>
      <c r="K4785" s="78"/>
    </row>
    <row r="4786" spans="1:11" s="131" customFormat="1" ht="41.25" customHeight="1" thickBot="1">
      <c r="A4786" s="68"/>
      <c r="B4786" s="77"/>
      <c r="C4786" s="76"/>
      <c r="D4786" s="69" t="e">
        <f>VLOOKUP($C4785:$C$4969,$C$27:$D$4969,2,0)</f>
        <v>#N/A</v>
      </c>
      <c r="E4786" s="79"/>
      <c r="F4786" s="70" t="e">
        <f>VLOOKUP($E4786:$E$4969,'PLANO DE APLICAÇÃO'!$A$4:$B$1013,2,0)</f>
        <v>#N/A</v>
      </c>
      <c r="G4786" s="71"/>
      <c r="H4786" s="130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73"/>
      <c r="J4786" s="74"/>
      <c r="K4786" s="78"/>
    </row>
    <row r="4787" spans="1:11" s="131" customFormat="1" ht="41.25" customHeight="1" thickBot="1">
      <c r="A4787" s="68"/>
      <c r="B4787" s="77"/>
      <c r="C4787" s="76"/>
      <c r="D4787" s="69" t="e">
        <f>VLOOKUP($C4786:$C$4969,$C$27:$D$4969,2,0)</f>
        <v>#N/A</v>
      </c>
      <c r="E4787" s="79"/>
      <c r="F4787" s="70" t="e">
        <f>VLOOKUP($E4787:$E$4969,'PLANO DE APLICAÇÃO'!$A$4:$B$1013,2,0)</f>
        <v>#N/A</v>
      </c>
      <c r="G4787" s="71"/>
      <c r="H4787" s="130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73"/>
      <c r="J4787" s="74"/>
      <c r="K4787" s="78"/>
    </row>
    <row r="4788" spans="1:11" s="131" customFormat="1" ht="41.25" customHeight="1" thickBot="1">
      <c r="A4788" s="68"/>
      <c r="B4788" s="77"/>
      <c r="C4788" s="76"/>
      <c r="D4788" s="69" t="e">
        <f>VLOOKUP($C4787:$C$4969,$C$27:$D$4969,2,0)</f>
        <v>#N/A</v>
      </c>
      <c r="E4788" s="79"/>
      <c r="F4788" s="70" t="e">
        <f>VLOOKUP($E4788:$E$4969,'PLANO DE APLICAÇÃO'!$A$4:$B$1013,2,0)</f>
        <v>#N/A</v>
      </c>
      <c r="G4788" s="71"/>
      <c r="H4788" s="130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73"/>
      <c r="J4788" s="74"/>
      <c r="K4788" s="78"/>
    </row>
    <row r="4789" spans="1:11" s="131" customFormat="1" ht="41.25" customHeight="1" thickBot="1">
      <c r="A4789" s="68"/>
      <c r="B4789" s="77"/>
      <c r="C4789" s="76"/>
      <c r="D4789" s="69" t="e">
        <f>VLOOKUP($C4788:$C$4969,$C$27:$D$4969,2,0)</f>
        <v>#N/A</v>
      </c>
      <c r="E4789" s="79"/>
      <c r="F4789" s="70" t="e">
        <f>VLOOKUP($E4789:$E$4969,'PLANO DE APLICAÇÃO'!$A$4:$B$1013,2,0)</f>
        <v>#N/A</v>
      </c>
      <c r="G4789" s="71"/>
      <c r="H4789" s="130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73"/>
      <c r="J4789" s="74"/>
      <c r="K4789" s="78"/>
    </row>
    <row r="4790" spans="1:11" s="131" customFormat="1" ht="41.25" customHeight="1" thickBot="1">
      <c r="A4790" s="68"/>
      <c r="B4790" s="77"/>
      <c r="C4790" s="76"/>
      <c r="D4790" s="69" t="e">
        <f>VLOOKUP($C4789:$C$4969,$C$27:$D$4969,2,0)</f>
        <v>#N/A</v>
      </c>
      <c r="E4790" s="79"/>
      <c r="F4790" s="70" t="e">
        <f>VLOOKUP($E4790:$E$4969,'PLANO DE APLICAÇÃO'!$A$4:$B$1013,2,0)</f>
        <v>#N/A</v>
      </c>
      <c r="G4790" s="71"/>
      <c r="H4790" s="130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73"/>
      <c r="J4790" s="74"/>
      <c r="K4790" s="78"/>
    </row>
    <row r="4791" spans="1:11" s="131" customFormat="1" ht="41.25" customHeight="1" thickBot="1">
      <c r="A4791" s="68"/>
      <c r="B4791" s="77"/>
      <c r="C4791" s="76"/>
      <c r="D4791" s="69" t="e">
        <f>VLOOKUP($C4790:$C$4969,$C$27:$D$4969,2,0)</f>
        <v>#N/A</v>
      </c>
      <c r="E4791" s="79"/>
      <c r="F4791" s="70" t="e">
        <f>VLOOKUP($E4791:$E$4969,'PLANO DE APLICAÇÃO'!$A$4:$B$1013,2,0)</f>
        <v>#N/A</v>
      </c>
      <c r="G4791" s="71"/>
      <c r="H4791" s="130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73"/>
      <c r="J4791" s="74"/>
      <c r="K4791" s="78"/>
    </row>
    <row r="4792" spans="1:11" s="131" customFormat="1" ht="41.25" customHeight="1" thickBot="1">
      <c r="A4792" s="68"/>
      <c r="B4792" s="77"/>
      <c r="C4792" s="76"/>
      <c r="D4792" s="69" t="e">
        <f>VLOOKUP($C4791:$C$4969,$C$27:$D$4969,2,0)</f>
        <v>#N/A</v>
      </c>
      <c r="E4792" s="79"/>
      <c r="F4792" s="70" t="e">
        <f>VLOOKUP($E4792:$E$4969,'PLANO DE APLICAÇÃO'!$A$4:$B$1013,2,0)</f>
        <v>#N/A</v>
      </c>
      <c r="G4792" s="71"/>
      <c r="H4792" s="130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73"/>
      <c r="J4792" s="74"/>
      <c r="K4792" s="78"/>
    </row>
    <row r="4793" spans="1:11" s="131" customFormat="1" ht="41.25" customHeight="1" thickBot="1">
      <c r="A4793" s="68"/>
      <c r="B4793" s="77"/>
      <c r="C4793" s="76"/>
      <c r="D4793" s="69" t="e">
        <f>VLOOKUP($C4792:$C$4969,$C$27:$D$4969,2,0)</f>
        <v>#N/A</v>
      </c>
      <c r="E4793" s="79"/>
      <c r="F4793" s="70" t="e">
        <f>VLOOKUP($E4793:$E$4969,'PLANO DE APLICAÇÃO'!$A$4:$B$1013,2,0)</f>
        <v>#N/A</v>
      </c>
      <c r="G4793" s="71"/>
      <c r="H4793" s="130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73"/>
      <c r="J4793" s="74"/>
      <c r="K4793" s="78"/>
    </row>
    <row r="4794" spans="1:11" s="131" customFormat="1" ht="41.25" customHeight="1" thickBot="1">
      <c r="A4794" s="68"/>
      <c r="B4794" s="77"/>
      <c r="C4794" s="76"/>
      <c r="D4794" s="69" t="e">
        <f>VLOOKUP($C4793:$C$4969,$C$27:$D$4969,2,0)</f>
        <v>#N/A</v>
      </c>
      <c r="E4794" s="79"/>
      <c r="F4794" s="70" t="e">
        <f>VLOOKUP($E4794:$E$4969,'PLANO DE APLICAÇÃO'!$A$4:$B$1013,2,0)</f>
        <v>#N/A</v>
      </c>
      <c r="G4794" s="71"/>
      <c r="H4794" s="130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73"/>
      <c r="J4794" s="74"/>
      <c r="K4794" s="78"/>
    </row>
    <row r="4795" spans="1:11" s="131" customFormat="1" ht="41.25" customHeight="1" thickBot="1">
      <c r="A4795" s="68"/>
      <c r="B4795" s="77"/>
      <c r="C4795" s="76"/>
      <c r="D4795" s="69" t="e">
        <f>VLOOKUP($C4794:$C$4969,$C$27:$D$4969,2,0)</f>
        <v>#N/A</v>
      </c>
      <c r="E4795" s="79"/>
      <c r="F4795" s="70" t="e">
        <f>VLOOKUP($E4795:$E$4969,'PLANO DE APLICAÇÃO'!$A$4:$B$1013,2,0)</f>
        <v>#N/A</v>
      </c>
      <c r="G4795" s="71"/>
      <c r="H4795" s="130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73"/>
      <c r="J4795" s="74"/>
      <c r="K4795" s="78"/>
    </row>
    <row r="4796" spans="1:11" s="131" customFormat="1" ht="41.25" customHeight="1" thickBot="1">
      <c r="A4796" s="68"/>
      <c r="B4796" s="77"/>
      <c r="C4796" s="76"/>
      <c r="D4796" s="69" t="e">
        <f>VLOOKUP($C4795:$C$4969,$C$27:$D$4969,2,0)</f>
        <v>#N/A</v>
      </c>
      <c r="E4796" s="79"/>
      <c r="F4796" s="70" t="e">
        <f>VLOOKUP($E4796:$E$4969,'PLANO DE APLICAÇÃO'!$A$4:$B$1013,2,0)</f>
        <v>#N/A</v>
      </c>
      <c r="G4796" s="71"/>
      <c r="H4796" s="130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73"/>
      <c r="J4796" s="74"/>
      <c r="K4796" s="78"/>
    </row>
    <row r="4797" spans="1:11" s="131" customFormat="1" ht="41.25" customHeight="1" thickBot="1">
      <c r="A4797" s="68"/>
      <c r="B4797" s="77"/>
      <c r="C4797" s="76"/>
      <c r="D4797" s="69" t="e">
        <f>VLOOKUP($C4796:$C$4969,$C$27:$D$4969,2,0)</f>
        <v>#N/A</v>
      </c>
      <c r="E4797" s="79"/>
      <c r="F4797" s="70" t="e">
        <f>VLOOKUP($E4797:$E$4969,'PLANO DE APLICAÇÃO'!$A$4:$B$1013,2,0)</f>
        <v>#N/A</v>
      </c>
      <c r="G4797" s="71"/>
      <c r="H4797" s="130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73"/>
      <c r="J4797" s="74"/>
      <c r="K4797" s="78"/>
    </row>
    <row r="4798" spans="1:11" s="131" customFormat="1" ht="41.25" customHeight="1" thickBot="1">
      <c r="A4798" s="68"/>
      <c r="B4798" s="77"/>
      <c r="C4798" s="76"/>
      <c r="D4798" s="69" t="e">
        <f>VLOOKUP($C4797:$C$4969,$C$27:$D$4969,2,0)</f>
        <v>#N/A</v>
      </c>
      <c r="E4798" s="79"/>
      <c r="F4798" s="70" t="e">
        <f>VLOOKUP($E4798:$E$4969,'PLANO DE APLICAÇÃO'!$A$4:$B$1013,2,0)</f>
        <v>#N/A</v>
      </c>
      <c r="G4798" s="71"/>
      <c r="H4798" s="130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73"/>
      <c r="J4798" s="74"/>
      <c r="K4798" s="78"/>
    </row>
    <row r="4799" spans="1:11" s="131" customFormat="1" ht="41.25" customHeight="1" thickBot="1">
      <c r="A4799" s="68"/>
      <c r="B4799" s="77"/>
      <c r="C4799" s="76"/>
      <c r="D4799" s="69" t="e">
        <f>VLOOKUP($C4798:$C$4969,$C$27:$D$4969,2,0)</f>
        <v>#N/A</v>
      </c>
      <c r="E4799" s="79"/>
      <c r="F4799" s="70" t="e">
        <f>VLOOKUP($E4799:$E$4969,'PLANO DE APLICAÇÃO'!$A$4:$B$1013,2,0)</f>
        <v>#N/A</v>
      </c>
      <c r="G4799" s="71"/>
      <c r="H4799" s="130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73"/>
      <c r="J4799" s="74"/>
      <c r="K4799" s="78"/>
    </row>
    <row r="4800" spans="1:11" s="131" customFormat="1" ht="41.25" customHeight="1" thickBot="1">
      <c r="A4800" s="68"/>
      <c r="B4800" s="77"/>
      <c r="C4800" s="76"/>
      <c r="D4800" s="69" t="e">
        <f>VLOOKUP($C4799:$C$4969,$C$27:$D$4969,2,0)</f>
        <v>#N/A</v>
      </c>
      <c r="E4800" s="79"/>
      <c r="F4800" s="70" t="e">
        <f>VLOOKUP($E4800:$E$4969,'PLANO DE APLICAÇÃO'!$A$4:$B$1013,2,0)</f>
        <v>#N/A</v>
      </c>
      <c r="G4800" s="71"/>
      <c r="H4800" s="130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73"/>
      <c r="J4800" s="74"/>
      <c r="K4800" s="78"/>
    </row>
    <row r="4801" spans="1:11" s="131" customFormat="1" ht="41.25" customHeight="1" thickBot="1">
      <c r="A4801" s="68"/>
      <c r="B4801" s="77"/>
      <c r="C4801" s="76"/>
      <c r="D4801" s="69" t="e">
        <f>VLOOKUP($C4800:$C$4969,$C$27:$D$4969,2,0)</f>
        <v>#N/A</v>
      </c>
      <c r="E4801" s="79"/>
      <c r="F4801" s="70" t="e">
        <f>VLOOKUP($E4801:$E$4969,'PLANO DE APLICAÇÃO'!$A$4:$B$1013,2,0)</f>
        <v>#N/A</v>
      </c>
      <c r="G4801" s="71"/>
      <c r="H4801" s="130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73"/>
      <c r="J4801" s="74"/>
      <c r="K4801" s="78"/>
    </row>
    <row r="4802" spans="1:11" s="131" customFormat="1" ht="41.25" customHeight="1" thickBot="1">
      <c r="A4802" s="68"/>
      <c r="B4802" s="77"/>
      <c r="C4802" s="76"/>
      <c r="D4802" s="69" t="e">
        <f>VLOOKUP($C4801:$C$4969,$C$27:$D$4969,2,0)</f>
        <v>#N/A</v>
      </c>
      <c r="E4802" s="79"/>
      <c r="F4802" s="70" t="e">
        <f>VLOOKUP($E4802:$E$4969,'PLANO DE APLICAÇÃO'!$A$4:$B$1013,2,0)</f>
        <v>#N/A</v>
      </c>
      <c r="G4802" s="71"/>
      <c r="H4802" s="130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73"/>
      <c r="J4802" s="74"/>
      <c r="K4802" s="78"/>
    </row>
    <row r="4803" spans="1:11" s="131" customFormat="1" ht="41.25" customHeight="1" thickBot="1">
      <c r="A4803" s="68"/>
      <c r="B4803" s="77"/>
      <c r="C4803" s="76"/>
      <c r="D4803" s="69" t="e">
        <f>VLOOKUP($C4802:$C$4969,$C$27:$D$4969,2,0)</f>
        <v>#N/A</v>
      </c>
      <c r="E4803" s="79"/>
      <c r="F4803" s="70" t="e">
        <f>VLOOKUP($E4803:$E$4969,'PLANO DE APLICAÇÃO'!$A$4:$B$1013,2,0)</f>
        <v>#N/A</v>
      </c>
      <c r="G4803" s="71"/>
      <c r="H4803" s="130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73"/>
      <c r="J4803" s="74"/>
      <c r="K4803" s="78"/>
    </row>
    <row r="4804" spans="1:11" s="131" customFormat="1" ht="41.25" customHeight="1" thickBot="1">
      <c r="A4804" s="68"/>
      <c r="B4804" s="77"/>
      <c r="C4804" s="76"/>
      <c r="D4804" s="69" t="e">
        <f>VLOOKUP($C4803:$C$4969,$C$27:$D$4969,2,0)</f>
        <v>#N/A</v>
      </c>
      <c r="E4804" s="79"/>
      <c r="F4804" s="70" t="e">
        <f>VLOOKUP($E4804:$E$4969,'PLANO DE APLICAÇÃO'!$A$4:$B$1013,2,0)</f>
        <v>#N/A</v>
      </c>
      <c r="G4804" s="71"/>
      <c r="H4804" s="130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73"/>
      <c r="J4804" s="74"/>
      <c r="K4804" s="78"/>
    </row>
    <row r="4805" spans="1:11" s="131" customFormat="1" ht="41.25" customHeight="1" thickBot="1">
      <c r="A4805" s="68"/>
      <c r="B4805" s="77"/>
      <c r="C4805" s="76"/>
      <c r="D4805" s="69" t="e">
        <f>VLOOKUP($C4804:$C$4969,$C$27:$D$4969,2,0)</f>
        <v>#N/A</v>
      </c>
      <c r="E4805" s="79"/>
      <c r="F4805" s="70" t="e">
        <f>VLOOKUP($E4805:$E$4969,'PLANO DE APLICAÇÃO'!$A$4:$B$1013,2,0)</f>
        <v>#N/A</v>
      </c>
      <c r="G4805" s="71"/>
      <c r="H4805" s="130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73"/>
      <c r="J4805" s="74"/>
      <c r="K4805" s="78"/>
    </row>
    <row r="4806" spans="1:11" s="131" customFormat="1" ht="41.25" customHeight="1" thickBot="1">
      <c r="A4806" s="68"/>
      <c r="B4806" s="77"/>
      <c r="C4806" s="76"/>
      <c r="D4806" s="69" t="e">
        <f>VLOOKUP($C4805:$C$4969,$C$27:$D$4969,2,0)</f>
        <v>#N/A</v>
      </c>
      <c r="E4806" s="79"/>
      <c r="F4806" s="70" t="e">
        <f>VLOOKUP($E4806:$E$4969,'PLANO DE APLICAÇÃO'!$A$4:$B$1013,2,0)</f>
        <v>#N/A</v>
      </c>
      <c r="G4806" s="71"/>
      <c r="H4806" s="130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73"/>
      <c r="J4806" s="74"/>
      <c r="K4806" s="78"/>
    </row>
    <row r="4807" spans="1:11" s="131" customFormat="1" ht="41.25" customHeight="1" thickBot="1">
      <c r="A4807" s="68"/>
      <c r="B4807" s="77"/>
      <c r="C4807" s="76"/>
      <c r="D4807" s="69" t="e">
        <f>VLOOKUP($C4806:$C$4969,$C$27:$D$4969,2,0)</f>
        <v>#N/A</v>
      </c>
      <c r="E4807" s="79"/>
      <c r="F4807" s="70" t="e">
        <f>VLOOKUP($E4807:$E$4969,'PLANO DE APLICAÇÃO'!$A$4:$B$1013,2,0)</f>
        <v>#N/A</v>
      </c>
      <c r="G4807" s="71"/>
      <c r="H4807" s="130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73"/>
      <c r="J4807" s="74"/>
      <c r="K4807" s="78"/>
    </row>
    <row r="4808" spans="1:11" s="131" customFormat="1" ht="41.25" customHeight="1" thickBot="1">
      <c r="A4808" s="68"/>
      <c r="B4808" s="77"/>
      <c r="C4808" s="76"/>
      <c r="D4808" s="69" t="e">
        <f>VLOOKUP($C4807:$C$4969,$C$27:$D$4969,2,0)</f>
        <v>#N/A</v>
      </c>
      <c r="E4808" s="79"/>
      <c r="F4808" s="70" t="e">
        <f>VLOOKUP($E4808:$E$4969,'PLANO DE APLICAÇÃO'!$A$4:$B$1013,2,0)</f>
        <v>#N/A</v>
      </c>
      <c r="G4808" s="71"/>
      <c r="H4808" s="130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73"/>
      <c r="J4808" s="74"/>
      <c r="K4808" s="78"/>
    </row>
    <row r="4809" spans="1:11" s="131" customFormat="1" ht="41.25" customHeight="1" thickBot="1">
      <c r="A4809" s="68"/>
      <c r="B4809" s="77"/>
      <c r="C4809" s="76"/>
      <c r="D4809" s="69" t="e">
        <f>VLOOKUP($C4808:$C$4969,$C$27:$D$4969,2,0)</f>
        <v>#N/A</v>
      </c>
      <c r="E4809" s="79"/>
      <c r="F4809" s="70" t="e">
        <f>VLOOKUP($E4809:$E$4969,'PLANO DE APLICAÇÃO'!$A$4:$B$1013,2,0)</f>
        <v>#N/A</v>
      </c>
      <c r="G4809" s="71"/>
      <c r="H4809" s="130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73"/>
      <c r="J4809" s="74"/>
      <c r="K4809" s="78"/>
    </row>
    <row r="4810" spans="1:11" s="131" customFormat="1" ht="41.25" customHeight="1" thickBot="1">
      <c r="A4810" s="68"/>
      <c r="B4810" s="77"/>
      <c r="C4810" s="76"/>
      <c r="D4810" s="69" t="e">
        <f>VLOOKUP($C4809:$C$4969,$C$27:$D$4969,2,0)</f>
        <v>#N/A</v>
      </c>
      <c r="E4810" s="79"/>
      <c r="F4810" s="70" t="e">
        <f>VLOOKUP($E4810:$E$4969,'PLANO DE APLICAÇÃO'!$A$4:$B$1013,2,0)</f>
        <v>#N/A</v>
      </c>
      <c r="G4810" s="71"/>
      <c r="H4810" s="130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73"/>
      <c r="J4810" s="74"/>
      <c r="K4810" s="78"/>
    </row>
    <row r="4811" spans="1:11" s="131" customFormat="1" ht="41.25" customHeight="1" thickBot="1">
      <c r="A4811" s="68"/>
      <c r="B4811" s="77"/>
      <c r="C4811" s="76"/>
      <c r="D4811" s="69" t="e">
        <f>VLOOKUP($C4810:$C$4969,$C$27:$D$4969,2,0)</f>
        <v>#N/A</v>
      </c>
      <c r="E4811" s="79"/>
      <c r="F4811" s="70" t="e">
        <f>VLOOKUP($E4811:$E$4969,'PLANO DE APLICAÇÃO'!$A$4:$B$1013,2,0)</f>
        <v>#N/A</v>
      </c>
      <c r="G4811" s="71"/>
      <c r="H4811" s="130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73"/>
      <c r="J4811" s="74"/>
      <c r="K4811" s="78"/>
    </row>
    <row r="4812" spans="1:11" s="131" customFormat="1" ht="41.25" customHeight="1" thickBot="1">
      <c r="A4812" s="68"/>
      <c r="B4812" s="77"/>
      <c r="C4812" s="76"/>
      <c r="D4812" s="69" t="e">
        <f>VLOOKUP($C4811:$C$4969,$C$27:$D$4969,2,0)</f>
        <v>#N/A</v>
      </c>
      <c r="E4812" s="79"/>
      <c r="F4812" s="70" t="e">
        <f>VLOOKUP($E4812:$E$4969,'PLANO DE APLICAÇÃO'!$A$4:$B$1013,2,0)</f>
        <v>#N/A</v>
      </c>
      <c r="G4812" s="71"/>
      <c r="H4812" s="130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73"/>
      <c r="J4812" s="74"/>
      <c r="K4812" s="78"/>
    </row>
    <row r="4813" spans="1:11" s="131" customFormat="1" ht="41.25" customHeight="1" thickBot="1">
      <c r="A4813" s="68"/>
      <c r="B4813" s="77"/>
      <c r="C4813" s="76"/>
      <c r="D4813" s="69" t="e">
        <f>VLOOKUP($C4812:$C$4969,$C$27:$D$4969,2,0)</f>
        <v>#N/A</v>
      </c>
      <c r="E4813" s="79"/>
      <c r="F4813" s="70" t="e">
        <f>VLOOKUP($E4813:$E$4969,'PLANO DE APLICAÇÃO'!$A$4:$B$1013,2,0)</f>
        <v>#N/A</v>
      </c>
      <c r="G4813" s="71"/>
      <c r="H4813" s="130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73"/>
      <c r="J4813" s="74"/>
      <c r="K4813" s="78"/>
    </row>
    <row r="4814" spans="1:11" s="131" customFormat="1" ht="41.25" customHeight="1" thickBot="1">
      <c r="A4814" s="68"/>
      <c r="B4814" s="77"/>
      <c r="C4814" s="76"/>
      <c r="D4814" s="69" t="e">
        <f>VLOOKUP($C4813:$C$4969,$C$27:$D$4969,2,0)</f>
        <v>#N/A</v>
      </c>
      <c r="E4814" s="79"/>
      <c r="F4814" s="70" t="e">
        <f>VLOOKUP($E4814:$E$4969,'PLANO DE APLICAÇÃO'!$A$4:$B$1013,2,0)</f>
        <v>#N/A</v>
      </c>
      <c r="G4814" s="71"/>
      <c r="H4814" s="130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73"/>
      <c r="J4814" s="74"/>
      <c r="K4814" s="78"/>
    </row>
    <row r="4815" spans="1:11" s="131" customFormat="1" ht="41.25" customHeight="1" thickBot="1">
      <c r="A4815" s="68"/>
      <c r="B4815" s="77"/>
      <c r="C4815" s="76"/>
      <c r="D4815" s="69" t="e">
        <f>VLOOKUP($C4814:$C$4969,$C$27:$D$4969,2,0)</f>
        <v>#N/A</v>
      </c>
      <c r="E4815" s="79"/>
      <c r="F4815" s="70" t="e">
        <f>VLOOKUP($E4815:$E$4969,'PLANO DE APLICAÇÃO'!$A$4:$B$1013,2,0)</f>
        <v>#N/A</v>
      </c>
      <c r="G4815" s="71"/>
      <c r="H4815" s="130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73"/>
      <c r="J4815" s="74"/>
      <c r="K4815" s="78"/>
    </row>
    <row r="4816" spans="1:11" s="131" customFormat="1" ht="41.25" customHeight="1" thickBot="1">
      <c r="A4816" s="68"/>
      <c r="B4816" s="77"/>
      <c r="C4816" s="76"/>
      <c r="D4816" s="69" t="e">
        <f>VLOOKUP($C4815:$C$4969,$C$27:$D$4969,2,0)</f>
        <v>#N/A</v>
      </c>
      <c r="E4816" s="79"/>
      <c r="F4816" s="70" t="e">
        <f>VLOOKUP($E4816:$E$4969,'PLANO DE APLICAÇÃO'!$A$4:$B$1013,2,0)</f>
        <v>#N/A</v>
      </c>
      <c r="G4816" s="71"/>
      <c r="H4816" s="130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73"/>
      <c r="J4816" s="74"/>
      <c r="K4816" s="78"/>
    </row>
    <row r="4817" spans="1:11" s="131" customFormat="1" ht="41.25" customHeight="1" thickBot="1">
      <c r="A4817" s="68"/>
      <c r="B4817" s="77"/>
      <c r="C4817" s="76"/>
      <c r="D4817" s="69" t="e">
        <f>VLOOKUP($C4816:$C$4969,$C$27:$D$4969,2,0)</f>
        <v>#N/A</v>
      </c>
      <c r="E4817" s="79"/>
      <c r="F4817" s="70" t="e">
        <f>VLOOKUP($E4817:$E$4969,'PLANO DE APLICAÇÃO'!$A$4:$B$1013,2,0)</f>
        <v>#N/A</v>
      </c>
      <c r="G4817" s="71"/>
      <c r="H4817" s="130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73"/>
      <c r="J4817" s="74"/>
      <c r="K4817" s="78"/>
    </row>
    <row r="4818" spans="1:11" s="131" customFormat="1" ht="41.25" customHeight="1" thickBot="1">
      <c r="A4818" s="68"/>
      <c r="B4818" s="77"/>
      <c r="C4818" s="76"/>
      <c r="D4818" s="69" t="e">
        <f>VLOOKUP($C4817:$C$4969,$C$27:$D$4969,2,0)</f>
        <v>#N/A</v>
      </c>
      <c r="E4818" s="79"/>
      <c r="F4818" s="70" t="e">
        <f>VLOOKUP($E4818:$E$4969,'PLANO DE APLICAÇÃO'!$A$4:$B$1013,2,0)</f>
        <v>#N/A</v>
      </c>
      <c r="G4818" s="71"/>
      <c r="H4818" s="130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73"/>
      <c r="J4818" s="74"/>
      <c r="K4818" s="78"/>
    </row>
    <row r="4819" spans="1:11" s="131" customFormat="1" ht="41.25" customHeight="1" thickBot="1">
      <c r="A4819" s="68"/>
      <c r="B4819" s="77"/>
      <c r="C4819" s="76"/>
      <c r="D4819" s="69" t="e">
        <f>VLOOKUP($C4818:$C$4969,$C$27:$D$4969,2,0)</f>
        <v>#N/A</v>
      </c>
      <c r="E4819" s="79"/>
      <c r="F4819" s="70" t="e">
        <f>VLOOKUP($E4819:$E$4969,'PLANO DE APLICAÇÃO'!$A$4:$B$1013,2,0)</f>
        <v>#N/A</v>
      </c>
      <c r="G4819" s="71"/>
      <c r="H4819" s="130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73"/>
      <c r="J4819" s="74"/>
      <c r="K4819" s="78"/>
    </row>
    <row r="4820" spans="1:11" s="131" customFormat="1" ht="41.25" customHeight="1" thickBot="1">
      <c r="A4820" s="68"/>
      <c r="B4820" s="77"/>
      <c r="C4820" s="76"/>
      <c r="D4820" s="69" t="e">
        <f>VLOOKUP($C4819:$C$4969,$C$27:$D$4969,2,0)</f>
        <v>#N/A</v>
      </c>
      <c r="E4820" s="79"/>
      <c r="F4820" s="70" t="e">
        <f>VLOOKUP($E4820:$E$4969,'PLANO DE APLICAÇÃO'!$A$4:$B$1013,2,0)</f>
        <v>#N/A</v>
      </c>
      <c r="G4820" s="71"/>
      <c r="H4820" s="130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73"/>
      <c r="J4820" s="74"/>
      <c r="K4820" s="78"/>
    </row>
    <row r="4821" spans="1:11" s="131" customFormat="1" ht="41.25" customHeight="1" thickBot="1">
      <c r="A4821" s="68"/>
      <c r="B4821" s="77"/>
      <c r="C4821" s="76"/>
      <c r="D4821" s="69" t="e">
        <f>VLOOKUP($C4820:$C$4969,$C$27:$D$4969,2,0)</f>
        <v>#N/A</v>
      </c>
      <c r="E4821" s="79"/>
      <c r="F4821" s="70" t="e">
        <f>VLOOKUP($E4821:$E$4969,'PLANO DE APLICAÇÃO'!$A$4:$B$1013,2,0)</f>
        <v>#N/A</v>
      </c>
      <c r="G4821" s="71"/>
      <c r="H4821" s="130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73"/>
      <c r="J4821" s="74"/>
      <c r="K4821" s="78"/>
    </row>
    <row r="4822" spans="1:11" s="131" customFormat="1" ht="41.25" customHeight="1" thickBot="1">
      <c r="A4822" s="68"/>
      <c r="B4822" s="77"/>
      <c r="C4822" s="76"/>
      <c r="D4822" s="69" t="e">
        <f>VLOOKUP($C4821:$C$4969,$C$27:$D$4969,2,0)</f>
        <v>#N/A</v>
      </c>
      <c r="E4822" s="79"/>
      <c r="F4822" s="70" t="e">
        <f>VLOOKUP($E4822:$E$4969,'PLANO DE APLICAÇÃO'!$A$4:$B$1013,2,0)</f>
        <v>#N/A</v>
      </c>
      <c r="G4822" s="71"/>
      <c r="H4822" s="130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73"/>
      <c r="J4822" s="74"/>
      <c r="K4822" s="78"/>
    </row>
    <row r="4823" spans="1:11" s="131" customFormat="1" ht="41.25" customHeight="1" thickBot="1">
      <c r="A4823" s="68"/>
      <c r="B4823" s="77"/>
      <c r="C4823" s="76"/>
      <c r="D4823" s="69" t="e">
        <f>VLOOKUP($C4822:$C$4969,$C$27:$D$4969,2,0)</f>
        <v>#N/A</v>
      </c>
      <c r="E4823" s="79"/>
      <c r="F4823" s="70" t="e">
        <f>VLOOKUP($E4823:$E$4969,'PLANO DE APLICAÇÃO'!$A$4:$B$1013,2,0)</f>
        <v>#N/A</v>
      </c>
      <c r="G4823" s="71"/>
      <c r="H4823" s="130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73"/>
      <c r="J4823" s="74"/>
      <c r="K4823" s="78"/>
    </row>
    <row r="4824" spans="1:11" s="131" customFormat="1" ht="41.25" customHeight="1" thickBot="1">
      <c r="A4824" s="68"/>
      <c r="B4824" s="77"/>
      <c r="C4824" s="76"/>
      <c r="D4824" s="69" t="e">
        <f>VLOOKUP($C4823:$C$4969,$C$27:$D$4969,2,0)</f>
        <v>#N/A</v>
      </c>
      <c r="E4824" s="79"/>
      <c r="F4824" s="70" t="e">
        <f>VLOOKUP($E4824:$E$4969,'PLANO DE APLICAÇÃO'!$A$4:$B$1013,2,0)</f>
        <v>#N/A</v>
      </c>
      <c r="G4824" s="71"/>
      <c r="H4824" s="130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73"/>
      <c r="J4824" s="74"/>
      <c r="K4824" s="78"/>
    </row>
    <row r="4825" spans="1:11" s="131" customFormat="1" ht="41.25" customHeight="1" thickBot="1">
      <c r="A4825" s="68"/>
      <c r="B4825" s="77"/>
      <c r="C4825" s="76"/>
      <c r="D4825" s="69" t="e">
        <f>VLOOKUP($C4824:$C$4969,$C$27:$D$4969,2,0)</f>
        <v>#N/A</v>
      </c>
      <c r="E4825" s="79"/>
      <c r="F4825" s="70" t="e">
        <f>VLOOKUP($E4825:$E$4969,'PLANO DE APLICAÇÃO'!$A$4:$B$1013,2,0)</f>
        <v>#N/A</v>
      </c>
      <c r="G4825" s="71"/>
      <c r="H4825" s="130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73"/>
      <c r="J4825" s="74"/>
      <c r="K4825" s="78"/>
    </row>
    <row r="4826" spans="1:11" s="131" customFormat="1" ht="41.25" customHeight="1" thickBot="1">
      <c r="A4826" s="68"/>
      <c r="B4826" s="77"/>
      <c r="C4826" s="76"/>
      <c r="D4826" s="69" t="e">
        <f>VLOOKUP($C4825:$C$4969,$C$27:$D$4969,2,0)</f>
        <v>#N/A</v>
      </c>
      <c r="E4826" s="79"/>
      <c r="F4826" s="70" t="e">
        <f>VLOOKUP($E4826:$E$4969,'PLANO DE APLICAÇÃO'!$A$4:$B$1013,2,0)</f>
        <v>#N/A</v>
      </c>
      <c r="G4826" s="71"/>
      <c r="H4826" s="130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73"/>
      <c r="J4826" s="74"/>
      <c r="K4826" s="78"/>
    </row>
    <row r="4827" spans="1:11" s="131" customFormat="1" ht="41.25" customHeight="1" thickBot="1">
      <c r="A4827" s="68"/>
      <c r="B4827" s="77"/>
      <c r="C4827" s="76"/>
      <c r="D4827" s="69" t="e">
        <f>VLOOKUP($C4826:$C$4969,$C$27:$D$4969,2,0)</f>
        <v>#N/A</v>
      </c>
      <c r="E4827" s="79"/>
      <c r="F4827" s="70" t="e">
        <f>VLOOKUP($E4827:$E$4969,'PLANO DE APLICAÇÃO'!$A$4:$B$1013,2,0)</f>
        <v>#N/A</v>
      </c>
      <c r="G4827" s="71"/>
      <c r="H4827" s="130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73"/>
      <c r="J4827" s="74"/>
      <c r="K4827" s="78"/>
    </row>
    <row r="4828" spans="1:11" s="131" customFormat="1" ht="41.25" customHeight="1" thickBot="1">
      <c r="A4828" s="68"/>
      <c r="B4828" s="77"/>
      <c r="C4828" s="76"/>
      <c r="D4828" s="69" t="e">
        <f>VLOOKUP($C4827:$C$4969,$C$27:$D$4969,2,0)</f>
        <v>#N/A</v>
      </c>
      <c r="E4828" s="79"/>
      <c r="F4828" s="70" t="e">
        <f>VLOOKUP($E4828:$E$4969,'PLANO DE APLICAÇÃO'!$A$4:$B$1013,2,0)</f>
        <v>#N/A</v>
      </c>
      <c r="G4828" s="71"/>
      <c r="H4828" s="130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73"/>
      <c r="J4828" s="74"/>
      <c r="K4828" s="78"/>
    </row>
    <row r="4829" spans="1:11" s="131" customFormat="1" ht="41.25" customHeight="1" thickBot="1">
      <c r="A4829" s="68"/>
      <c r="B4829" s="77"/>
      <c r="C4829" s="76"/>
      <c r="D4829" s="69" t="e">
        <f>VLOOKUP($C4828:$C$4969,$C$27:$D$4969,2,0)</f>
        <v>#N/A</v>
      </c>
      <c r="E4829" s="79"/>
      <c r="F4829" s="70" t="e">
        <f>VLOOKUP($E4829:$E$4969,'PLANO DE APLICAÇÃO'!$A$4:$B$1013,2,0)</f>
        <v>#N/A</v>
      </c>
      <c r="G4829" s="71"/>
      <c r="H4829" s="130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73"/>
      <c r="J4829" s="74"/>
      <c r="K4829" s="78"/>
    </row>
    <row r="4830" spans="1:11" s="131" customFormat="1" ht="41.25" customHeight="1" thickBot="1">
      <c r="A4830" s="68"/>
      <c r="B4830" s="77"/>
      <c r="C4830" s="76"/>
      <c r="D4830" s="69" t="e">
        <f>VLOOKUP($C4829:$C$4969,$C$27:$D$4969,2,0)</f>
        <v>#N/A</v>
      </c>
      <c r="E4830" s="79"/>
      <c r="F4830" s="70" t="e">
        <f>VLOOKUP($E4830:$E$4969,'PLANO DE APLICAÇÃO'!$A$4:$B$1013,2,0)</f>
        <v>#N/A</v>
      </c>
      <c r="G4830" s="71"/>
      <c r="H4830" s="130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73"/>
      <c r="J4830" s="74"/>
      <c r="K4830" s="78"/>
    </row>
    <row r="4831" spans="1:11" s="131" customFormat="1" ht="41.25" customHeight="1" thickBot="1">
      <c r="A4831" s="68"/>
      <c r="B4831" s="77"/>
      <c r="C4831" s="76"/>
      <c r="D4831" s="69" t="e">
        <f>VLOOKUP($C4830:$C$4969,$C$27:$D$4969,2,0)</f>
        <v>#N/A</v>
      </c>
      <c r="E4831" s="79"/>
      <c r="F4831" s="70" t="e">
        <f>VLOOKUP($E4831:$E$4969,'PLANO DE APLICAÇÃO'!$A$4:$B$1013,2,0)</f>
        <v>#N/A</v>
      </c>
      <c r="G4831" s="71"/>
      <c r="H4831" s="130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73"/>
      <c r="J4831" s="74"/>
      <c r="K4831" s="78"/>
    </row>
    <row r="4832" spans="1:11" s="131" customFormat="1" ht="41.25" customHeight="1" thickBot="1">
      <c r="A4832" s="68"/>
      <c r="B4832" s="77"/>
      <c r="C4832" s="76"/>
      <c r="D4832" s="69" t="e">
        <f>VLOOKUP($C4831:$C$4969,$C$27:$D$4969,2,0)</f>
        <v>#N/A</v>
      </c>
      <c r="E4832" s="79"/>
      <c r="F4832" s="70" t="e">
        <f>VLOOKUP($E4832:$E$4969,'PLANO DE APLICAÇÃO'!$A$4:$B$1013,2,0)</f>
        <v>#N/A</v>
      </c>
      <c r="G4832" s="71"/>
      <c r="H4832" s="130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73"/>
      <c r="J4832" s="74"/>
      <c r="K4832" s="78"/>
    </row>
    <row r="4833" spans="1:11" s="131" customFormat="1" ht="41.25" customHeight="1" thickBot="1">
      <c r="A4833" s="68"/>
      <c r="B4833" s="77"/>
      <c r="C4833" s="76"/>
      <c r="D4833" s="69" t="e">
        <f>VLOOKUP($C4832:$C$4969,$C$27:$D$4969,2,0)</f>
        <v>#N/A</v>
      </c>
      <c r="E4833" s="79"/>
      <c r="F4833" s="70" t="e">
        <f>VLOOKUP($E4833:$E$4969,'PLANO DE APLICAÇÃO'!$A$4:$B$1013,2,0)</f>
        <v>#N/A</v>
      </c>
      <c r="G4833" s="71"/>
      <c r="H4833" s="130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73"/>
      <c r="J4833" s="74"/>
      <c r="K4833" s="78"/>
    </row>
    <row r="4834" spans="1:11" s="131" customFormat="1" ht="41.25" customHeight="1" thickBot="1">
      <c r="A4834" s="68"/>
      <c r="B4834" s="77"/>
      <c r="C4834" s="76"/>
      <c r="D4834" s="69" t="e">
        <f>VLOOKUP($C4833:$C$4969,$C$27:$D$4969,2,0)</f>
        <v>#N/A</v>
      </c>
      <c r="E4834" s="79"/>
      <c r="F4834" s="70" t="e">
        <f>VLOOKUP($E4834:$E$4969,'PLANO DE APLICAÇÃO'!$A$4:$B$1013,2,0)</f>
        <v>#N/A</v>
      </c>
      <c r="G4834" s="71"/>
      <c r="H4834" s="130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73"/>
      <c r="J4834" s="74"/>
      <c r="K4834" s="78"/>
    </row>
    <row r="4835" spans="1:11" s="131" customFormat="1" ht="41.25" customHeight="1" thickBot="1">
      <c r="A4835" s="68"/>
      <c r="B4835" s="77"/>
      <c r="C4835" s="76"/>
      <c r="D4835" s="69" t="e">
        <f>VLOOKUP($C4834:$C$4969,$C$27:$D$4969,2,0)</f>
        <v>#N/A</v>
      </c>
      <c r="E4835" s="79"/>
      <c r="F4835" s="70" t="e">
        <f>VLOOKUP($E4835:$E$4969,'PLANO DE APLICAÇÃO'!$A$4:$B$1013,2,0)</f>
        <v>#N/A</v>
      </c>
      <c r="G4835" s="71"/>
      <c r="H4835" s="130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73"/>
      <c r="J4835" s="74"/>
      <c r="K4835" s="78"/>
    </row>
    <row r="4836" spans="1:11" s="131" customFormat="1" ht="41.25" customHeight="1" thickBot="1">
      <c r="A4836" s="68"/>
      <c r="B4836" s="77"/>
      <c r="C4836" s="76"/>
      <c r="D4836" s="69" t="e">
        <f>VLOOKUP($C4835:$C$4969,$C$27:$D$4969,2,0)</f>
        <v>#N/A</v>
      </c>
      <c r="E4836" s="79"/>
      <c r="F4836" s="70" t="e">
        <f>VLOOKUP($E4836:$E$4969,'PLANO DE APLICAÇÃO'!$A$4:$B$1013,2,0)</f>
        <v>#N/A</v>
      </c>
      <c r="G4836" s="71"/>
      <c r="H4836" s="130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73"/>
      <c r="J4836" s="74"/>
      <c r="K4836" s="78"/>
    </row>
    <row r="4837" spans="1:11" s="131" customFormat="1" ht="41.25" customHeight="1" thickBot="1">
      <c r="A4837" s="68"/>
      <c r="B4837" s="77"/>
      <c r="C4837" s="76"/>
      <c r="D4837" s="69" t="e">
        <f>VLOOKUP($C4836:$C$4969,$C$27:$D$4969,2,0)</f>
        <v>#N/A</v>
      </c>
      <c r="E4837" s="79"/>
      <c r="F4837" s="70" t="e">
        <f>VLOOKUP($E4837:$E$4969,'PLANO DE APLICAÇÃO'!$A$4:$B$1013,2,0)</f>
        <v>#N/A</v>
      </c>
      <c r="G4837" s="71"/>
      <c r="H4837" s="130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73"/>
      <c r="J4837" s="74"/>
      <c r="K4837" s="78"/>
    </row>
    <row r="4838" spans="1:11" s="131" customFormat="1" ht="41.25" customHeight="1" thickBot="1">
      <c r="A4838" s="68"/>
      <c r="B4838" s="77"/>
      <c r="C4838" s="76"/>
      <c r="D4838" s="69" t="e">
        <f>VLOOKUP($C4837:$C$4969,$C$27:$D$4969,2,0)</f>
        <v>#N/A</v>
      </c>
      <c r="E4838" s="79"/>
      <c r="F4838" s="70" t="e">
        <f>VLOOKUP($E4838:$E$4969,'PLANO DE APLICAÇÃO'!$A$4:$B$1013,2,0)</f>
        <v>#N/A</v>
      </c>
      <c r="G4838" s="71"/>
      <c r="H4838" s="130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73"/>
      <c r="J4838" s="74"/>
      <c r="K4838" s="78"/>
    </row>
    <row r="4839" spans="1:11" s="131" customFormat="1" ht="41.25" customHeight="1" thickBot="1">
      <c r="A4839" s="68"/>
      <c r="B4839" s="77"/>
      <c r="C4839" s="76"/>
      <c r="D4839" s="69" t="e">
        <f>VLOOKUP($C4838:$C$4969,$C$27:$D$4969,2,0)</f>
        <v>#N/A</v>
      </c>
      <c r="E4839" s="79"/>
      <c r="F4839" s="70" t="e">
        <f>VLOOKUP($E4839:$E$4969,'PLANO DE APLICAÇÃO'!$A$4:$B$1013,2,0)</f>
        <v>#N/A</v>
      </c>
      <c r="G4839" s="71"/>
      <c r="H4839" s="130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73"/>
      <c r="J4839" s="74"/>
      <c r="K4839" s="78"/>
    </row>
    <row r="4840" spans="1:11" s="131" customFormat="1" ht="41.25" customHeight="1" thickBot="1">
      <c r="A4840" s="68"/>
      <c r="B4840" s="77"/>
      <c r="C4840" s="76"/>
      <c r="D4840" s="69" t="e">
        <f>VLOOKUP($C4839:$C$4969,$C$27:$D$4969,2,0)</f>
        <v>#N/A</v>
      </c>
      <c r="E4840" s="79"/>
      <c r="F4840" s="70" t="e">
        <f>VLOOKUP($E4840:$E$4969,'PLANO DE APLICAÇÃO'!$A$4:$B$1013,2,0)</f>
        <v>#N/A</v>
      </c>
      <c r="G4840" s="71"/>
      <c r="H4840" s="130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73"/>
      <c r="J4840" s="74"/>
      <c r="K4840" s="78"/>
    </row>
    <row r="4841" spans="1:11" s="131" customFormat="1" ht="41.25" customHeight="1" thickBot="1">
      <c r="A4841" s="68"/>
      <c r="B4841" s="77"/>
      <c r="C4841" s="76"/>
      <c r="D4841" s="69" t="e">
        <f>VLOOKUP($C4840:$C$4969,$C$27:$D$4969,2,0)</f>
        <v>#N/A</v>
      </c>
      <c r="E4841" s="79"/>
      <c r="F4841" s="70" t="e">
        <f>VLOOKUP($E4841:$E$4969,'PLANO DE APLICAÇÃO'!$A$4:$B$1013,2,0)</f>
        <v>#N/A</v>
      </c>
      <c r="G4841" s="71"/>
      <c r="H4841" s="130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73"/>
      <c r="J4841" s="74"/>
      <c r="K4841" s="78"/>
    </row>
    <row r="4842" spans="1:11" s="131" customFormat="1" ht="41.25" customHeight="1" thickBot="1">
      <c r="A4842" s="68"/>
      <c r="B4842" s="77"/>
      <c r="C4842" s="76"/>
      <c r="D4842" s="69" t="e">
        <f>VLOOKUP($C4841:$C$4969,$C$27:$D$4969,2,0)</f>
        <v>#N/A</v>
      </c>
      <c r="E4842" s="79"/>
      <c r="F4842" s="70" t="e">
        <f>VLOOKUP($E4842:$E$4969,'PLANO DE APLICAÇÃO'!$A$4:$B$1013,2,0)</f>
        <v>#N/A</v>
      </c>
      <c r="G4842" s="71"/>
      <c r="H4842" s="130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73"/>
      <c r="J4842" s="74"/>
      <c r="K4842" s="78"/>
    </row>
    <row r="4843" spans="1:11" s="131" customFormat="1" ht="41.25" customHeight="1" thickBot="1">
      <c r="A4843" s="68"/>
      <c r="B4843" s="77"/>
      <c r="C4843" s="76"/>
      <c r="D4843" s="69" t="e">
        <f>VLOOKUP($C4842:$C$4969,$C$27:$D$4969,2,0)</f>
        <v>#N/A</v>
      </c>
      <c r="E4843" s="79"/>
      <c r="F4843" s="70" t="e">
        <f>VLOOKUP($E4843:$E$4969,'PLANO DE APLICAÇÃO'!$A$4:$B$1013,2,0)</f>
        <v>#N/A</v>
      </c>
      <c r="G4843" s="71"/>
      <c r="H4843" s="130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73"/>
      <c r="J4843" s="74"/>
      <c r="K4843" s="78"/>
    </row>
    <row r="4844" spans="1:11" s="131" customFormat="1" ht="41.25" customHeight="1" thickBot="1">
      <c r="A4844" s="68"/>
      <c r="B4844" s="77"/>
      <c r="C4844" s="76"/>
      <c r="D4844" s="69" t="e">
        <f>VLOOKUP($C4843:$C$4969,$C$27:$D$4969,2,0)</f>
        <v>#N/A</v>
      </c>
      <c r="E4844" s="79"/>
      <c r="F4844" s="70" t="e">
        <f>VLOOKUP($E4844:$E$4969,'PLANO DE APLICAÇÃO'!$A$4:$B$1013,2,0)</f>
        <v>#N/A</v>
      </c>
      <c r="G4844" s="71"/>
      <c r="H4844" s="130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73"/>
      <c r="J4844" s="74"/>
      <c r="K4844" s="78"/>
    </row>
    <row r="4845" spans="1:11" s="131" customFormat="1" ht="41.25" customHeight="1" thickBot="1">
      <c r="A4845" s="68"/>
      <c r="B4845" s="77"/>
      <c r="C4845" s="76"/>
      <c r="D4845" s="69" t="e">
        <f>VLOOKUP($C4844:$C$4969,$C$27:$D$4969,2,0)</f>
        <v>#N/A</v>
      </c>
      <c r="E4845" s="79"/>
      <c r="F4845" s="70" t="e">
        <f>VLOOKUP($E4845:$E$4969,'PLANO DE APLICAÇÃO'!$A$4:$B$1013,2,0)</f>
        <v>#N/A</v>
      </c>
      <c r="G4845" s="71"/>
      <c r="H4845" s="130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73"/>
      <c r="J4845" s="74"/>
      <c r="K4845" s="78"/>
    </row>
    <row r="4846" spans="1:11" s="131" customFormat="1" ht="41.25" customHeight="1" thickBot="1">
      <c r="A4846" s="68"/>
      <c r="B4846" s="77"/>
      <c r="C4846" s="76"/>
      <c r="D4846" s="69" t="e">
        <f>VLOOKUP($C4845:$C$4969,$C$27:$D$4969,2,0)</f>
        <v>#N/A</v>
      </c>
      <c r="E4846" s="79"/>
      <c r="F4846" s="70" t="e">
        <f>VLOOKUP($E4846:$E$4969,'PLANO DE APLICAÇÃO'!$A$4:$B$1013,2,0)</f>
        <v>#N/A</v>
      </c>
      <c r="G4846" s="71"/>
      <c r="H4846" s="130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73"/>
      <c r="J4846" s="74"/>
      <c r="K4846" s="78"/>
    </row>
    <row r="4847" spans="1:11" s="131" customFormat="1" ht="41.25" customHeight="1" thickBot="1">
      <c r="A4847" s="68"/>
      <c r="B4847" s="77"/>
      <c r="C4847" s="76"/>
      <c r="D4847" s="69" t="e">
        <f>VLOOKUP($C4846:$C$4969,$C$27:$D$4969,2,0)</f>
        <v>#N/A</v>
      </c>
      <c r="E4847" s="79"/>
      <c r="F4847" s="70" t="e">
        <f>VLOOKUP($E4847:$E$4969,'PLANO DE APLICAÇÃO'!$A$4:$B$1013,2,0)</f>
        <v>#N/A</v>
      </c>
      <c r="G4847" s="71"/>
      <c r="H4847" s="130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73"/>
      <c r="J4847" s="74"/>
      <c r="K4847" s="78"/>
    </row>
    <row r="4848" spans="1:11" s="131" customFormat="1" ht="41.25" customHeight="1" thickBot="1">
      <c r="A4848" s="68"/>
      <c r="B4848" s="77"/>
      <c r="C4848" s="76"/>
      <c r="D4848" s="69" t="e">
        <f>VLOOKUP($C4847:$C$4969,$C$27:$D$4969,2,0)</f>
        <v>#N/A</v>
      </c>
      <c r="E4848" s="79"/>
      <c r="F4848" s="70" t="e">
        <f>VLOOKUP($E4848:$E$4969,'PLANO DE APLICAÇÃO'!$A$4:$B$1013,2,0)</f>
        <v>#N/A</v>
      </c>
      <c r="G4848" s="71"/>
      <c r="H4848" s="130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73"/>
      <c r="J4848" s="74"/>
      <c r="K4848" s="78"/>
    </row>
    <row r="4849" spans="1:11" s="131" customFormat="1" ht="41.25" customHeight="1" thickBot="1">
      <c r="A4849" s="68"/>
      <c r="B4849" s="77"/>
      <c r="C4849" s="76"/>
      <c r="D4849" s="69" t="e">
        <f>VLOOKUP($C4848:$C$4969,$C$27:$D$4969,2,0)</f>
        <v>#N/A</v>
      </c>
      <c r="E4849" s="79"/>
      <c r="F4849" s="70" t="e">
        <f>VLOOKUP($E4849:$E$4969,'PLANO DE APLICAÇÃO'!$A$4:$B$1013,2,0)</f>
        <v>#N/A</v>
      </c>
      <c r="G4849" s="71"/>
      <c r="H4849" s="130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73"/>
      <c r="J4849" s="74"/>
      <c r="K4849" s="78"/>
    </row>
    <row r="4850" spans="1:11" s="131" customFormat="1" ht="41.25" customHeight="1" thickBot="1">
      <c r="A4850" s="68"/>
      <c r="B4850" s="77"/>
      <c r="C4850" s="76"/>
      <c r="D4850" s="69" t="e">
        <f>VLOOKUP($C4849:$C$4969,$C$27:$D$4969,2,0)</f>
        <v>#N/A</v>
      </c>
      <c r="E4850" s="79"/>
      <c r="F4850" s="70" t="e">
        <f>VLOOKUP($E4850:$E$4969,'PLANO DE APLICAÇÃO'!$A$4:$B$1013,2,0)</f>
        <v>#N/A</v>
      </c>
      <c r="G4850" s="71"/>
      <c r="H4850" s="130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73"/>
      <c r="J4850" s="74"/>
      <c r="K4850" s="78"/>
    </row>
    <row r="4851" spans="1:11" s="131" customFormat="1" ht="41.25" customHeight="1" thickBot="1">
      <c r="A4851" s="68"/>
      <c r="B4851" s="77"/>
      <c r="C4851" s="76"/>
      <c r="D4851" s="69" t="e">
        <f>VLOOKUP($C4850:$C$4969,$C$27:$D$4969,2,0)</f>
        <v>#N/A</v>
      </c>
      <c r="E4851" s="79"/>
      <c r="F4851" s="70" t="e">
        <f>VLOOKUP($E4851:$E$4969,'PLANO DE APLICAÇÃO'!$A$4:$B$1013,2,0)</f>
        <v>#N/A</v>
      </c>
      <c r="G4851" s="71"/>
      <c r="H4851" s="130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73"/>
      <c r="J4851" s="74"/>
      <c r="K4851" s="78"/>
    </row>
    <row r="4852" spans="1:11" s="131" customFormat="1" ht="41.25" customHeight="1" thickBot="1">
      <c r="A4852" s="68"/>
      <c r="B4852" s="77"/>
      <c r="C4852" s="76"/>
      <c r="D4852" s="69" t="e">
        <f>VLOOKUP($C4851:$C$4969,$C$27:$D$4969,2,0)</f>
        <v>#N/A</v>
      </c>
      <c r="E4852" s="79"/>
      <c r="F4852" s="70" t="e">
        <f>VLOOKUP($E4852:$E$4969,'PLANO DE APLICAÇÃO'!$A$4:$B$1013,2,0)</f>
        <v>#N/A</v>
      </c>
      <c r="G4852" s="71"/>
      <c r="H4852" s="130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73"/>
      <c r="J4852" s="74"/>
      <c r="K4852" s="78"/>
    </row>
    <row r="4853" spans="1:11" s="131" customFormat="1" ht="41.25" customHeight="1" thickBot="1">
      <c r="A4853" s="68"/>
      <c r="B4853" s="77"/>
      <c r="C4853" s="76"/>
      <c r="D4853" s="69" t="e">
        <f>VLOOKUP($C4852:$C$4969,$C$27:$D$4969,2,0)</f>
        <v>#N/A</v>
      </c>
      <c r="E4853" s="79"/>
      <c r="F4853" s="70" t="e">
        <f>VLOOKUP($E4853:$E$4969,'PLANO DE APLICAÇÃO'!$A$4:$B$1013,2,0)</f>
        <v>#N/A</v>
      </c>
      <c r="G4853" s="71"/>
      <c r="H4853" s="130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73"/>
      <c r="J4853" s="74"/>
      <c r="K4853" s="78"/>
    </row>
    <row r="4854" spans="1:11" s="131" customFormat="1" ht="41.25" customHeight="1" thickBot="1">
      <c r="A4854" s="68"/>
      <c r="B4854" s="77"/>
      <c r="C4854" s="76"/>
      <c r="D4854" s="69" t="e">
        <f>VLOOKUP($C4853:$C$4969,$C$27:$D$4969,2,0)</f>
        <v>#N/A</v>
      </c>
      <c r="E4854" s="79"/>
      <c r="F4854" s="70" t="e">
        <f>VLOOKUP($E4854:$E$4969,'PLANO DE APLICAÇÃO'!$A$4:$B$1013,2,0)</f>
        <v>#N/A</v>
      </c>
      <c r="G4854" s="71"/>
      <c r="H4854" s="130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73"/>
      <c r="J4854" s="74"/>
      <c r="K4854" s="78"/>
    </row>
    <row r="4855" spans="1:11" s="131" customFormat="1" ht="41.25" customHeight="1" thickBot="1">
      <c r="A4855" s="68"/>
      <c r="B4855" s="77"/>
      <c r="C4855" s="76"/>
      <c r="D4855" s="69" t="e">
        <f>VLOOKUP($C4854:$C$4969,$C$27:$D$4969,2,0)</f>
        <v>#N/A</v>
      </c>
      <c r="E4855" s="79"/>
      <c r="F4855" s="70" t="e">
        <f>VLOOKUP($E4855:$E$4969,'PLANO DE APLICAÇÃO'!$A$4:$B$1013,2,0)</f>
        <v>#N/A</v>
      </c>
      <c r="G4855" s="71"/>
      <c r="H4855" s="130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73"/>
      <c r="J4855" s="74"/>
      <c r="K4855" s="78"/>
    </row>
    <row r="4856" spans="1:11" s="131" customFormat="1" ht="41.25" customHeight="1" thickBot="1">
      <c r="A4856" s="68"/>
      <c r="B4856" s="77"/>
      <c r="C4856" s="76"/>
      <c r="D4856" s="69" t="e">
        <f>VLOOKUP($C4855:$C$4969,$C$27:$D$4969,2,0)</f>
        <v>#N/A</v>
      </c>
      <c r="E4856" s="79"/>
      <c r="F4856" s="70" t="e">
        <f>VLOOKUP($E4856:$E$4969,'PLANO DE APLICAÇÃO'!$A$4:$B$1013,2,0)</f>
        <v>#N/A</v>
      </c>
      <c r="G4856" s="71"/>
      <c r="H4856" s="130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73"/>
      <c r="J4856" s="74"/>
      <c r="K4856" s="78"/>
    </row>
    <row r="4857" spans="1:11" s="131" customFormat="1" ht="41.25" customHeight="1" thickBot="1">
      <c r="A4857" s="68"/>
      <c r="B4857" s="77"/>
      <c r="C4857" s="76"/>
      <c r="D4857" s="69" t="e">
        <f>VLOOKUP($C4856:$C$4969,$C$27:$D$4969,2,0)</f>
        <v>#N/A</v>
      </c>
      <c r="E4857" s="79"/>
      <c r="F4857" s="70" t="e">
        <f>VLOOKUP($E4857:$E$4969,'PLANO DE APLICAÇÃO'!$A$4:$B$1013,2,0)</f>
        <v>#N/A</v>
      </c>
      <c r="G4857" s="71"/>
      <c r="H4857" s="130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73"/>
      <c r="J4857" s="74"/>
      <c r="K4857" s="78"/>
    </row>
    <row r="4858" spans="1:11" s="131" customFormat="1" ht="41.25" customHeight="1" thickBot="1">
      <c r="A4858" s="68"/>
      <c r="B4858" s="77"/>
      <c r="C4858" s="76"/>
      <c r="D4858" s="69" t="e">
        <f>VLOOKUP($C4857:$C$4969,$C$27:$D$4969,2,0)</f>
        <v>#N/A</v>
      </c>
      <c r="E4858" s="79"/>
      <c r="F4858" s="70" t="e">
        <f>VLOOKUP($E4858:$E$4969,'PLANO DE APLICAÇÃO'!$A$4:$B$1013,2,0)</f>
        <v>#N/A</v>
      </c>
      <c r="G4858" s="71"/>
      <c r="H4858" s="130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73"/>
      <c r="J4858" s="74"/>
      <c r="K4858" s="78"/>
    </row>
    <row r="4859" spans="1:11" s="131" customFormat="1" ht="41.25" customHeight="1" thickBot="1">
      <c r="A4859" s="68"/>
      <c r="B4859" s="77"/>
      <c r="C4859" s="76"/>
      <c r="D4859" s="69" t="e">
        <f>VLOOKUP($C4858:$C$4969,$C$27:$D$4969,2,0)</f>
        <v>#N/A</v>
      </c>
      <c r="E4859" s="79"/>
      <c r="F4859" s="70" t="e">
        <f>VLOOKUP($E4859:$E$4969,'PLANO DE APLICAÇÃO'!$A$4:$B$1013,2,0)</f>
        <v>#N/A</v>
      </c>
      <c r="G4859" s="71"/>
      <c r="H4859" s="130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73"/>
      <c r="J4859" s="74"/>
      <c r="K4859" s="78"/>
    </row>
    <row r="4860" spans="1:11" s="131" customFormat="1" ht="41.25" customHeight="1" thickBot="1">
      <c r="A4860" s="68"/>
      <c r="B4860" s="77"/>
      <c r="C4860" s="76"/>
      <c r="D4860" s="69" t="e">
        <f>VLOOKUP($C4859:$C$4969,$C$27:$D$4969,2,0)</f>
        <v>#N/A</v>
      </c>
      <c r="E4860" s="79"/>
      <c r="F4860" s="70" t="e">
        <f>VLOOKUP($E4860:$E$4969,'PLANO DE APLICAÇÃO'!$A$4:$B$1013,2,0)</f>
        <v>#N/A</v>
      </c>
      <c r="G4860" s="71"/>
      <c r="H4860" s="130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73"/>
      <c r="J4860" s="74"/>
      <c r="K4860" s="78"/>
    </row>
    <row r="4861" spans="1:11" s="131" customFormat="1" ht="41.25" customHeight="1" thickBot="1">
      <c r="A4861" s="68"/>
      <c r="B4861" s="77"/>
      <c r="C4861" s="76"/>
      <c r="D4861" s="69" t="e">
        <f>VLOOKUP($C4860:$C$4969,$C$27:$D$4969,2,0)</f>
        <v>#N/A</v>
      </c>
      <c r="E4861" s="79"/>
      <c r="F4861" s="70" t="e">
        <f>VLOOKUP($E4861:$E$4969,'PLANO DE APLICAÇÃO'!$A$4:$B$1013,2,0)</f>
        <v>#N/A</v>
      </c>
      <c r="G4861" s="71"/>
      <c r="H4861" s="130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73"/>
      <c r="J4861" s="74"/>
      <c r="K4861" s="78"/>
    </row>
    <row r="4862" spans="1:11" s="131" customFormat="1" ht="41.25" customHeight="1" thickBot="1">
      <c r="A4862" s="68"/>
      <c r="B4862" s="77"/>
      <c r="C4862" s="76"/>
      <c r="D4862" s="69" t="e">
        <f>VLOOKUP($C4861:$C$4969,$C$27:$D$4969,2,0)</f>
        <v>#N/A</v>
      </c>
      <c r="E4862" s="79"/>
      <c r="F4862" s="70" t="e">
        <f>VLOOKUP($E4862:$E$4969,'PLANO DE APLICAÇÃO'!$A$4:$B$1013,2,0)</f>
        <v>#N/A</v>
      </c>
      <c r="G4862" s="71"/>
      <c r="H4862" s="130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73"/>
      <c r="J4862" s="74"/>
      <c r="K4862" s="78"/>
    </row>
    <row r="4863" spans="1:11" s="131" customFormat="1" ht="41.25" customHeight="1" thickBot="1">
      <c r="A4863" s="68"/>
      <c r="B4863" s="77"/>
      <c r="C4863" s="76"/>
      <c r="D4863" s="69" t="e">
        <f>VLOOKUP($C4862:$C$4969,$C$27:$D$4969,2,0)</f>
        <v>#N/A</v>
      </c>
      <c r="E4863" s="79"/>
      <c r="F4863" s="70" t="e">
        <f>VLOOKUP($E4863:$E$4969,'PLANO DE APLICAÇÃO'!$A$4:$B$1013,2,0)</f>
        <v>#N/A</v>
      </c>
      <c r="G4863" s="71"/>
      <c r="H4863" s="130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73"/>
      <c r="J4863" s="74"/>
      <c r="K4863" s="78"/>
    </row>
    <row r="4864" spans="1:11" s="131" customFormat="1" ht="41.25" customHeight="1" thickBot="1">
      <c r="A4864" s="68"/>
      <c r="B4864" s="77"/>
      <c r="C4864" s="76"/>
      <c r="D4864" s="69" t="e">
        <f>VLOOKUP($C4863:$C$4969,$C$27:$D$4969,2,0)</f>
        <v>#N/A</v>
      </c>
      <c r="E4864" s="79"/>
      <c r="F4864" s="70" t="e">
        <f>VLOOKUP($E4864:$E$4969,'PLANO DE APLICAÇÃO'!$A$4:$B$1013,2,0)</f>
        <v>#N/A</v>
      </c>
      <c r="G4864" s="71"/>
      <c r="H4864" s="130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73"/>
      <c r="J4864" s="74"/>
      <c r="K4864" s="78"/>
    </row>
    <row r="4865" spans="1:11" s="131" customFormat="1" ht="41.25" customHeight="1" thickBot="1">
      <c r="A4865" s="68"/>
      <c r="B4865" s="77"/>
      <c r="C4865" s="76"/>
      <c r="D4865" s="69" t="e">
        <f>VLOOKUP($C4864:$C$4969,$C$27:$D$4969,2,0)</f>
        <v>#N/A</v>
      </c>
      <c r="E4865" s="79"/>
      <c r="F4865" s="70" t="e">
        <f>VLOOKUP($E4865:$E$4969,'PLANO DE APLICAÇÃO'!$A$4:$B$1013,2,0)</f>
        <v>#N/A</v>
      </c>
      <c r="G4865" s="71"/>
      <c r="H4865" s="130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73"/>
      <c r="J4865" s="74"/>
      <c r="K4865" s="78"/>
    </row>
    <row r="4866" spans="1:11" s="131" customFormat="1" ht="41.25" customHeight="1" thickBot="1">
      <c r="A4866" s="68"/>
      <c r="B4866" s="77"/>
      <c r="C4866" s="76"/>
      <c r="D4866" s="69" t="e">
        <f>VLOOKUP($C4865:$C$4969,$C$27:$D$4969,2,0)</f>
        <v>#N/A</v>
      </c>
      <c r="E4866" s="79"/>
      <c r="F4866" s="70" t="e">
        <f>VLOOKUP($E4866:$E$4969,'PLANO DE APLICAÇÃO'!$A$4:$B$1013,2,0)</f>
        <v>#N/A</v>
      </c>
      <c r="G4866" s="71"/>
      <c r="H4866" s="130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73"/>
      <c r="J4866" s="74"/>
      <c r="K4866" s="78"/>
    </row>
    <row r="4867" spans="1:11" s="131" customFormat="1" ht="41.25" customHeight="1" thickBot="1">
      <c r="A4867" s="68"/>
      <c r="B4867" s="77"/>
      <c r="C4867" s="76"/>
      <c r="D4867" s="69" t="e">
        <f>VLOOKUP($C4866:$C$4969,$C$27:$D$4969,2,0)</f>
        <v>#N/A</v>
      </c>
      <c r="E4867" s="79"/>
      <c r="F4867" s="70" t="e">
        <f>VLOOKUP($E4867:$E$4969,'PLANO DE APLICAÇÃO'!$A$4:$B$1013,2,0)</f>
        <v>#N/A</v>
      </c>
      <c r="G4867" s="71"/>
      <c r="H4867" s="130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73"/>
      <c r="J4867" s="74"/>
      <c r="K4867" s="78"/>
    </row>
    <row r="4868" spans="1:11" s="131" customFormat="1" ht="41.25" customHeight="1" thickBot="1">
      <c r="A4868" s="68"/>
      <c r="B4868" s="77"/>
      <c r="C4868" s="76"/>
      <c r="D4868" s="69" t="e">
        <f>VLOOKUP($C4867:$C$4969,$C$27:$D$4969,2,0)</f>
        <v>#N/A</v>
      </c>
      <c r="E4868" s="79"/>
      <c r="F4868" s="70" t="e">
        <f>VLOOKUP($E4868:$E$4969,'PLANO DE APLICAÇÃO'!$A$4:$B$1013,2,0)</f>
        <v>#N/A</v>
      </c>
      <c r="G4868" s="71"/>
      <c r="H4868" s="130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73"/>
      <c r="J4868" s="74"/>
      <c r="K4868" s="78"/>
    </row>
    <row r="4869" spans="1:11" s="131" customFormat="1" ht="41.25" customHeight="1" thickBot="1">
      <c r="A4869" s="68"/>
      <c r="B4869" s="77"/>
      <c r="C4869" s="76"/>
      <c r="D4869" s="69" t="e">
        <f>VLOOKUP($C4868:$C$4969,$C$27:$D$4969,2,0)</f>
        <v>#N/A</v>
      </c>
      <c r="E4869" s="79"/>
      <c r="F4869" s="70" t="e">
        <f>VLOOKUP($E4869:$E$4969,'PLANO DE APLICAÇÃO'!$A$4:$B$1013,2,0)</f>
        <v>#N/A</v>
      </c>
      <c r="G4869" s="71"/>
      <c r="H4869" s="130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73"/>
      <c r="J4869" s="74"/>
      <c r="K4869" s="78"/>
    </row>
    <row r="4870" spans="1:11" s="131" customFormat="1" ht="41.25" customHeight="1" thickBot="1">
      <c r="A4870" s="68"/>
      <c r="B4870" s="77"/>
      <c r="C4870" s="76"/>
      <c r="D4870" s="69" t="e">
        <f>VLOOKUP($C4869:$C$4969,$C$27:$D$4969,2,0)</f>
        <v>#N/A</v>
      </c>
      <c r="E4870" s="79"/>
      <c r="F4870" s="70" t="e">
        <f>VLOOKUP($E4870:$E$4969,'PLANO DE APLICAÇÃO'!$A$4:$B$1013,2,0)</f>
        <v>#N/A</v>
      </c>
      <c r="G4870" s="71"/>
      <c r="H4870" s="130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73"/>
      <c r="J4870" s="74"/>
      <c r="K4870" s="78"/>
    </row>
    <row r="4871" spans="1:11" s="131" customFormat="1" ht="41.25" customHeight="1" thickBot="1">
      <c r="A4871" s="68"/>
      <c r="B4871" s="77"/>
      <c r="C4871" s="76"/>
      <c r="D4871" s="69" t="e">
        <f>VLOOKUP($C4870:$C$4969,$C$27:$D$4969,2,0)</f>
        <v>#N/A</v>
      </c>
      <c r="E4871" s="79"/>
      <c r="F4871" s="70" t="e">
        <f>VLOOKUP($E4871:$E$4969,'PLANO DE APLICAÇÃO'!$A$4:$B$1013,2,0)</f>
        <v>#N/A</v>
      </c>
      <c r="G4871" s="71"/>
      <c r="H4871" s="130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73"/>
      <c r="J4871" s="74"/>
      <c r="K4871" s="78"/>
    </row>
    <row r="4872" spans="1:11" s="131" customFormat="1" ht="41.25" customHeight="1" thickBot="1">
      <c r="A4872" s="68"/>
      <c r="B4872" s="77"/>
      <c r="C4872" s="76"/>
      <c r="D4872" s="69" t="e">
        <f>VLOOKUP($C4871:$C$4969,$C$27:$D$4969,2,0)</f>
        <v>#N/A</v>
      </c>
      <c r="E4872" s="79"/>
      <c r="F4872" s="70" t="e">
        <f>VLOOKUP($E4872:$E$4969,'PLANO DE APLICAÇÃO'!$A$4:$B$1013,2,0)</f>
        <v>#N/A</v>
      </c>
      <c r="G4872" s="71"/>
      <c r="H4872" s="130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73"/>
      <c r="J4872" s="74"/>
      <c r="K4872" s="78"/>
    </row>
    <row r="4873" spans="1:11" s="131" customFormat="1" ht="41.25" customHeight="1" thickBot="1">
      <c r="A4873" s="68"/>
      <c r="B4873" s="77"/>
      <c r="C4873" s="76"/>
      <c r="D4873" s="69" t="e">
        <f>VLOOKUP($C4872:$C$4969,$C$27:$D$4969,2,0)</f>
        <v>#N/A</v>
      </c>
      <c r="E4873" s="79"/>
      <c r="F4873" s="70" t="e">
        <f>VLOOKUP($E4873:$E$4969,'PLANO DE APLICAÇÃO'!$A$4:$B$1013,2,0)</f>
        <v>#N/A</v>
      </c>
      <c r="G4873" s="71"/>
      <c r="H4873" s="130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73"/>
      <c r="J4873" s="74"/>
      <c r="K4873" s="78"/>
    </row>
    <row r="4874" spans="1:11" s="131" customFormat="1" ht="41.25" customHeight="1" thickBot="1">
      <c r="A4874" s="68"/>
      <c r="B4874" s="77"/>
      <c r="C4874" s="76"/>
      <c r="D4874" s="69" t="e">
        <f>VLOOKUP($C4873:$C$4969,$C$27:$D$4969,2,0)</f>
        <v>#N/A</v>
      </c>
      <c r="E4874" s="79"/>
      <c r="F4874" s="70" t="e">
        <f>VLOOKUP($E4874:$E$4969,'PLANO DE APLICAÇÃO'!$A$4:$B$1013,2,0)</f>
        <v>#N/A</v>
      </c>
      <c r="G4874" s="71"/>
      <c r="H4874" s="130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73"/>
      <c r="J4874" s="74"/>
      <c r="K4874" s="78"/>
    </row>
    <row r="4875" spans="1:11" s="131" customFormat="1" ht="41.25" customHeight="1" thickBot="1">
      <c r="A4875" s="68"/>
      <c r="B4875" s="77"/>
      <c r="C4875" s="76"/>
      <c r="D4875" s="69" t="e">
        <f>VLOOKUP($C4874:$C$4969,$C$27:$D$4969,2,0)</f>
        <v>#N/A</v>
      </c>
      <c r="E4875" s="79"/>
      <c r="F4875" s="70" t="e">
        <f>VLOOKUP($E4875:$E$4969,'PLANO DE APLICAÇÃO'!$A$4:$B$1013,2,0)</f>
        <v>#N/A</v>
      </c>
      <c r="G4875" s="71"/>
      <c r="H4875" s="130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73"/>
      <c r="J4875" s="74"/>
      <c r="K4875" s="78"/>
    </row>
    <row r="4876" spans="1:11" s="131" customFormat="1" ht="41.25" customHeight="1" thickBot="1">
      <c r="A4876" s="68"/>
      <c r="B4876" s="77"/>
      <c r="C4876" s="76"/>
      <c r="D4876" s="69" t="e">
        <f>VLOOKUP($C4875:$C$4969,$C$27:$D$4969,2,0)</f>
        <v>#N/A</v>
      </c>
      <c r="E4876" s="79"/>
      <c r="F4876" s="70" t="e">
        <f>VLOOKUP($E4876:$E$4969,'PLANO DE APLICAÇÃO'!$A$4:$B$1013,2,0)</f>
        <v>#N/A</v>
      </c>
      <c r="G4876" s="71"/>
      <c r="H4876" s="130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73"/>
      <c r="J4876" s="74"/>
      <c r="K4876" s="78"/>
    </row>
    <row r="4877" spans="1:11" s="131" customFormat="1" ht="41.25" customHeight="1" thickBot="1">
      <c r="A4877" s="68"/>
      <c r="B4877" s="77"/>
      <c r="C4877" s="76"/>
      <c r="D4877" s="69" t="e">
        <f>VLOOKUP($C4876:$C$4969,$C$27:$D$4969,2,0)</f>
        <v>#N/A</v>
      </c>
      <c r="E4877" s="79"/>
      <c r="F4877" s="70" t="e">
        <f>VLOOKUP($E4877:$E$4969,'PLANO DE APLICAÇÃO'!$A$4:$B$1013,2,0)</f>
        <v>#N/A</v>
      </c>
      <c r="G4877" s="71"/>
      <c r="H4877" s="130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73"/>
      <c r="J4877" s="74"/>
      <c r="K4877" s="78"/>
    </row>
    <row r="4878" spans="1:11" s="131" customFormat="1" ht="41.25" customHeight="1" thickBot="1">
      <c r="A4878" s="68"/>
      <c r="B4878" s="77"/>
      <c r="C4878" s="76"/>
      <c r="D4878" s="69" t="e">
        <f>VLOOKUP($C4877:$C$4969,$C$27:$D$4969,2,0)</f>
        <v>#N/A</v>
      </c>
      <c r="E4878" s="79"/>
      <c r="F4878" s="70" t="e">
        <f>VLOOKUP($E4878:$E$4969,'PLANO DE APLICAÇÃO'!$A$4:$B$1013,2,0)</f>
        <v>#N/A</v>
      </c>
      <c r="G4878" s="71"/>
      <c r="H4878" s="130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73"/>
      <c r="J4878" s="74"/>
      <c r="K4878" s="78"/>
    </row>
    <row r="4879" spans="1:11" s="131" customFormat="1" ht="41.25" customHeight="1" thickBot="1">
      <c r="A4879" s="68"/>
      <c r="B4879" s="77"/>
      <c r="C4879" s="76"/>
      <c r="D4879" s="69" t="e">
        <f>VLOOKUP($C4878:$C$4969,$C$27:$D$4969,2,0)</f>
        <v>#N/A</v>
      </c>
      <c r="E4879" s="79"/>
      <c r="F4879" s="70" t="e">
        <f>VLOOKUP($E4879:$E$4969,'PLANO DE APLICAÇÃO'!$A$4:$B$1013,2,0)</f>
        <v>#N/A</v>
      </c>
      <c r="G4879" s="71"/>
      <c r="H4879" s="130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73"/>
      <c r="J4879" s="74"/>
      <c r="K4879" s="78"/>
    </row>
    <row r="4880" spans="1:11" s="131" customFormat="1" ht="41.25" customHeight="1" thickBot="1">
      <c r="A4880" s="68"/>
      <c r="B4880" s="77"/>
      <c r="C4880" s="76"/>
      <c r="D4880" s="69" t="e">
        <f>VLOOKUP($C4879:$C$4969,$C$27:$D$4969,2,0)</f>
        <v>#N/A</v>
      </c>
      <c r="E4880" s="79"/>
      <c r="F4880" s="70" t="e">
        <f>VLOOKUP($E4880:$E$4969,'PLANO DE APLICAÇÃO'!$A$4:$B$1013,2,0)</f>
        <v>#N/A</v>
      </c>
      <c r="G4880" s="71"/>
      <c r="H4880" s="130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73"/>
      <c r="J4880" s="74"/>
      <c r="K4880" s="78"/>
    </row>
    <row r="4881" spans="1:11" s="131" customFormat="1" ht="41.25" customHeight="1" thickBot="1">
      <c r="A4881" s="68"/>
      <c r="B4881" s="77"/>
      <c r="C4881" s="76"/>
      <c r="D4881" s="69" t="e">
        <f>VLOOKUP($C4880:$C$4969,$C$27:$D$4969,2,0)</f>
        <v>#N/A</v>
      </c>
      <c r="E4881" s="79"/>
      <c r="F4881" s="70" t="e">
        <f>VLOOKUP($E4881:$E$4969,'PLANO DE APLICAÇÃO'!$A$4:$B$1013,2,0)</f>
        <v>#N/A</v>
      </c>
      <c r="G4881" s="71"/>
      <c r="H4881" s="130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73"/>
      <c r="J4881" s="74"/>
      <c r="K4881" s="78"/>
    </row>
    <row r="4882" spans="1:11" s="131" customFormat="1" ht="41.25" customHeight="1" thickBot="1">
      <c r="A4882" s="68"/>
      <c r="B4882" s="77"/>
      <c r="C4882" s="76"/>
      <c r="D4882" s="69" t="e">
        <f>VLOOKUP($C4881:$C$4969,$C$27:$D$4969,2,0)</f>
        <v>#N/A</v>
      </c>
      <c r="E4882" s="79"/>
      <c r="F4882" s="70" t="e">
        <f>VLOOKUP($E4882:$E$4969,'PLANO DE APLICAÇÃO'!$A$4:$B$1013,2,0)</f>
        <v>#N/A</v>
      </c>
      <c r="G4882" s="71"/>
      <c r="H4882" s="130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73"/>
      <c r="J4882" s="74"/>
      <c r="K4882" s="78"/>
    </row>
    <row r="4883" spans="1:11" s="131" customFormat="1" ht="41.25" customHeight="1" thickBot="1">
      <c r="A4883" s="68"/>
      <c r="B4883" s="77"/>
      <c r="C4883" s="76"/>
      <c r="D4883" s="69" t="e">
        <f>VLOOKUP($C4882:$C$4969,$C$27:$D$4969,2,0)</f>
        <v>#N/A</v>
      </c>
      <c r="E4883" s="79"/>
      <c r="F4883" s="70" t="e">
        <f>VLOOKUP($E4883:$E$4969,'PLANO DE APLICAÇÃO'!$A$4:$B$1013,2,0)</f>
        <v>#N/A</v>
      </c>
      <c r="G4883" s="71"/>
      <c r="H4883" s="130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73"/>
      <c r="J4883" s="74"/>
      <c r="K4883" s="78"/>
    </row>
    <row r="4884" spans="1:11" s="131" customFormat="1" ht="41.25" customHeight="1" thickBot="1">
      <c r="A4884" s="68"/>
      <c r="B4884" s="77"/>
      <c r="C4884" s="76"/>
      <c r="D4884" s="69" t="e">
        <f>VLOOKUP($C4883:$C$4969,$C$27:$D$4969,2,0)</f>
        <v>#N/A</v>
      </c>
      <c r="E4884" s="79"/>
      <c r="F4884" s="70" t="e">
        <f>VLOOKUP($E4884:$E$4969,'PLANO DE APLICAÇÃO'!$A$4:$B$1013,2,0)</f>
        <v>#N/A</v>
      </c>
      <c r="G4884" s="71"/>
      <c r="H4884" s="130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73"/>
      <c r="J4884" s="74"/>
      <c r="K4884" s="78"/>
    </row>
    <row r="4885" spans="1:11" s="131" customFormat="1" ht="41.25" customHeight="1" thickBot="1">
      <c r="A4885" s="68"/>
      <c r="B4885" s="77"/>
      <c r="C4885" s="76"/>
      <c r="D4885" s="69" t="e">
        <f>VLOOKUP($C4884:$C$4969,$C$27:$D$4969,2,0)</f>
        <v>#N/A</v>
      </c>
      <c r="E4885" s="79"/>
      <c r="F4885" s="70" t="e">
        <f>VLOOKUP($E4885:$E$4969,'PLANO DE APLICAÇÃO'!$A$4:$B$1013,2,0)</f>
        <v>#N/A</v>
      </c>
      <c r="G4885" s="71"/>
      <c r="H4885" s="130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73"/>
      <c r="J4885" s="74"/>
      <c r="K4885" s="78"/>
    </row>
    <row r="4886" spans="1:11" s="131" customFormat="1" ht="41.25" customHeight="1" thickBot="1">
      <c r="A4886" s="68"/>
      <c r="B4886" s="77"/>
      <c r="C4886" s="76"/>
      <c r="D4886" s="69" t="e">
        <f>VLOOKUP($C4885:$C$4969,$C$27:$D$4969,2,0)</f>
        <v>#N/A</v>
      </c>
      <c r="E4886" s="79"/>
      <c r="F4886" s="70" t="e">
        <f>VLOOKUP($E4886:$E$4969,'PLANO DE APLICAÇÃO'!$A$4:$B$1013,2,0)</f>
        <v>#N/A</v>
      </c>
      <c r="G4886" s="71"/>
      <c r="H4886" s="130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73"/>
      <c r="J4886" s="74"/>
      <c r="K4886" s="78"/>
    </row>
    <row r="4887" spans="1:11" s="131" customFormat="1" ht="41.25" customHeight="1" thickBot="1">
      <c r="A4887" s="68"/>
      <c r="B4887" s="77"/>
      <c r="C4887" s="76"/>
      <c r="D4887" s="69" t="e">
        <f>VLOOKUP($C4886:$C$4969,$C$27:$D$4969,2,0)</f>
        <v>#N/A</v>
      </c>
      <c r="E4887" s="79"/>
      <c r="F4887" s="70" t="e">
        <f>VLOOKUP($E4887:$E$4969,'PLANO DE APLICAÇÃO'!$A$4:$B$1013,2,0)</f>
        <v>#N/A</v>
      </c>
      <c r="G4887" s="71"/>
      <c r="H4887" s="130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73"/>
      <c r="J4887" s="74"/>
      <c r="K4887" s="78"/>
    </row>
    <row r="4888" spans="1:11" s="131" customFormat="1" ht="41.25" customHeight="1" thickBot="1">
      <c r="A4888" s="68"/>
      <c r="B4888" s="77"/>
      <c r="C4888" s="76"/>
      <c r="D4888" s="69" t="e">
        <f>VLOOKUP($C4887:$C$4969,$C$27:$D$4969,2,0)</f>
        <v>#N/A</v>
      </c>
      <c r="E4888" s="79"/>
      <c r="F4888" s="70" t="e">
        <f>VLOOKUP($E4888:$E$4969,'PLANO DE APLICAÇÃO'!$A$4:$B$1013,2,0)</f>
        <v>#N/A</v>
      </c>
      <c r="G4888" s="71"/>
      <c r="H4888" s="130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73"/>
      <c r="J4888" s="74"/>
      <c r="K4888" s="78"/>
    </row>
    <row r="4889" spans="1:11" s="131" customFormat="1" ht="41.25" customHeight="1" thickBot="1">
      <c r="A4889" s="68"/>
      <c r="B4889" s="77"/>
      <c r="C4889" s="76"/>
      <c r="D4889" s="69" t="e">
        <f>VLOOKUP($C4888:$C$4969,$C$27:$D$4969,2,0)</f>
        <v>#N/A</v>
      </c>
      <c r="E4889" s="79"/>
      <c r="F4889" s="70" t="e">
        <f>VLOOKUP($E4889:$E$4969,'PLANO DE APLICAÇÃO'!$A$4:$B$1013,2,0)</f>
        <v>#N/A</v>
      </c>
      <c r="G4889" s="71"/>
      <c r="H4889" s="130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73"/>
      <c r="J4889" s="74"/>
      <c r="K4889" s="78"/>
    </row>
    <row r="4890" spans="1:11" s="131" customFormat="1" ht="41.25" customHeight="1" thickBot="1">
      <c r="A4890" s="68"/>
      <c r="B4890" s="77"/>
      <c r="C4890" s="76"/>
      <c r="D4890" s="69" t="e">
        <f>VLOOKUP($C4889:$C$4969,$C$27:$D$4969,2,0)</f>
        <v>#N/A</v>
      </c>
      <c r="E4890" s="79"/>
      <c r="F4890" s="70" t="e">
        <f>VLOOKUP($E4890:$E$4969,'PLANO DE APLICAÇÃO'!$A$4:$B$1013,2,0)</f>
        <v>#N/A</v>
      </c>
      <c r="G4890" s="71"/>
      <c r="H4890" s="130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73"/>
      <c r="J4890" s="74"/>
      <c r="K4890" s="78"/>
    </row>
    <row r="4891" spans="1:11" s="131" customFormat="1" ht="41.25" customHeight="1" thickBot="1">
      <c r="A4891" s="68"/>
      <c r="B4891" s="77"/>
      <c r="C4891" s="76"/>
      <c r="D4891" s="69" t="e">
        <f>VLOOKUP($C4890:$C$4969,$C$27:$D$4969,2,0)</f>
        <v>#N/A</v>
      </c>
      <c r="E4891" s="79"/>
      <c r="F4891" s="70" t="e">
        <f>VLOOKUP($E4891:$E$4969,'PLANO DE APLICAÇÃO'!$A$4:$B$1013,2,0)</f>
        <v>#N/A</v>
      </c>
      <c r="G4891" s="71"/>
      <c r="H4891" s="130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73"/>
      <c r="J4891" s="74"/>
      <c r="K4891" s="78"/>
    </row>
    <row r="4892" spans="1:11" s="131" customFormat="1" ht="41.25" customHeight="1" thickBot="1">
      <c r="A4892" s="68"/>
      <c r="B4892" s="77"/>
      <c r="C4892" s="76"/>
      <c r="D4892" s="69" t="e">
        <f>VLOOKUP($C4891:$C$4969,$C$27:$D$4969,2,0)</f>
        <v>#N/A</v>
      </c>
      <c r="E4892" s="79"/>
      <c r="F4892" s="70" t="e">
        <f>VLOOKUP($E4892:$E$4969,'PLANO DE APLICAÇÃO'!$A$4:$B$1013,2,0)</f>
        <v>#N/A</v>
      </c>
      <c r="G4892" s="71"/>
      <c r="H4892" s="130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73"/>
      <c r="J4892" s="74"/>
      <c r="K4892" s="78"/>
    </row>
    <row r="4893" spans="1:11" s="131" customFormat="1" ht="41.25" customHeight="1" thickBot="1">
      <c r="A4893" s="68"/>
      <c r="B4893" s="77"/>
      <c r="C4893" s="76"/>
      <c r="D4893" s="69" t="e">
        <f>VLOOKUP($C4892:$C$4969,$C$27:$D$4969,2,0)</f>
        <v>#N/A</v>
      </c>
      <c r="E4893" s="79"/>
      <c r="F4893" s="70" t="e">
        <f>VLOOKUP($E4893:$E$4969,'PLANO DE APLICAÇÃO'!$A$4:$B$1013,2,0)</f>
        <v>#N/A</v>
      </c>
      <c r="G4893" s="71"/>
      <c r="H4893" s="130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73"/>
      <c r="J4893" s="74"/>
      <c r="K4893" s="78"/>
    </row>
    <row r="4894" spans="1:11" s="131" customFormat="1" ht="41.25" customHeight="1" thickBot="1">
      <c r="A4894" s="68"/>
      <c r="B4894" s="77"/>
      <c r="C4894" s="76"/>
      <c r="D4894" s="69" t="e">
        <f>VLOOKUP($C4893:$C$4969,$C$27:$D$4969,2,0)</f>
        <v>#N/A</v>
      </c>
      <c r="E4894" s="79"/>
      <c r="F4894" s="70" t="e">
        <f>VLOOKUP($E4894:$E$4969,'PLANO DE APLICAÇÃO'!$A$4:$B$1013,2,0)</f>
        <v>#N/A</v>
      </c>
      <c r="G4894" s="71"/>
      <c r="H4894" s="130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73"/>
      <c r="J4894" s="74"/>
      <c r="K4894" s="78"/>
    </row>
    <row r="4895" spans="1:11" s="131" customFormat="1" ht="41.25" customHeight="1" thickBot="1">
      <c r="A4895" s="68"/>
      <c r="B4895" s="77"/>
      <c r="C4895" s="76"/>
      <c r="D4895" s="69" t="e">
        <f>VLOOKUP($C4894:$C$4969,$C$27:$D$4969,2,0)</f>
        <v>#N/A</v>
      </c>
      <c r="E4895" s="79"/>
      <c r="F4895" s="70" t="e">
        <f>VLOOKUP($E4895:$E$4969,'PLANO DE APLICAÇÃO'!$A$4:$B$1013,2,0)</f>
        <v>#N/A</v>
      </c>
      <c r="G4895" s="71"/>
      <c r="H4895" s="130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73"/>
      <c r="J4895" s="74"/>
      <c r="K4895" s="78"/>
    </row>
    <row r="4896" spans="1:11" s="131" customFormat="1" ht="41.25" customHeight="1" thickBot="1">
      <c r="A4896" s="68"/>
      <c r="B4896" s="77"/>
      <c r="C4896" s="76"/>
      <c r="D4896" s="69" t="e">
        <f>VLOOKUP($C4895:$C$4969,$C$27:$D$4969,2,0)</f>
        <v>#N/A</v>
      </c>
      <c r="E4896" s="79"/>
      <c r="F4896" s="70" t="e">
        <f>VLOOKUP($E4896:$E$4969,'PLANO DE APLICAÇÃO'!$A$4:$B$1013,2,0)</f>
        <v>#N/A</v>
      </c>
      <c r="G4896" s="71"/>
      <c r="H4896" s="130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73"/>
      <c r="J4896" s="74"/>
      <c r="K4896" s="78"/>
    </row>
    <row r="4897" spans="1:11" s="131" customFormat="1" ht="41.25" customHeight="1" thickBot="1">
      <c r="A4897" s="68"/>
      <c r="B4897" s="77"/>
      <c r="C4897" s="76"/>
      <c r="D4897" s="69" t="e">
        <f>VLOOKUP($C4896:$C$4969,$C$27:$D$4969,2,0)</f>
        <v>#N/A</v>
      </c>
      <c r="E4897" s="79"/>
      <c r="F4897" s="70" t="e">
        <f>VLOOKUP($E4897:$E$4969,'PLANO DE APLICAÇÃO'!$A$4:$B$1013,2,0)</f>
        <v>#N/A</v>
      </c>
      <c r="G4897" s="71"/>
      <c r="H4897" s="130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73"/>
      <c r="J4897" s="74"/>
      <c r="K4897" s="78"/>
    </row>
    <row r="4898" spans="1:11" s="131" customFormat="1" ht="41.25" customHeight="1" thickBot="1">
      <c r="A4898" s="68"/>
      <c r="B4898" s="77"/>
      <c r="C4898" s="76"/>
      <c r="D4898" s="69" t="e">
        <f>VLOOKUP($C4897:$C$4969,$C$27:$D$4969,2,0)</f>
        <v>#N/A</v>
      </c>
      <c r="E4898" s="79"/>
      <c r="F4898" s="70" t="e">
        <f>VLOOKUP($E4898:$E$4969,'PLANO DE APLICAÇÃO'!$A$4:$B$1013,2,0)</f>
        <v>#N/A</v>
      </c>
      <c r="G4898" s="71"/>
      <c r="H4898" s="130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73"/>
      <c r="J4898" s="74"/>
      <c r="K4898" s="78"/>
    </row>
    <row r="4899" spans="1:11" s="131" customFormat="1" ht="41.25" customHeight="1" thickBot="1">
      <c r="A4899" s="68"/>
      <c r="B4899" s="77"/>
      <c r="C4899" s="76"/>
      <c r="D4899" s="69" t="e">
        <f>VLOOKUP($C4898:$C$4969,$C$27:$D$4969,2,0)</f>
        <v>#N/A</v>
      </c>
      <c r="E4899" s="79"/>
      <c r="F4899" s="70" t="e">
        <f>VLOOKUP($E4899:$E$4969,'PLANO DE APLICAÇÃO'!$A$4:$B$1013,2,0)</f>
        <v>#N/A</v>
      </c>
      <c r="G4899" s="71"/>
      <c r="H4899" s="130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73"/>
      <c r="J4899" s="74"/>
      <c r="K4899" s="78"/>
    </row>
    <row r="4900" spans="1:11" s="131" customFormat="1" ht="41.25" customHeight="1" thickBot="1">
      <c r="A4900" s="68"/>
      <c r="B4900" s="77"/>
      <c r="C4900" s="76"/>
      <c r="D4900" s="69" t="e">
        <f>VLOOKUP($C4899:$C$4969,$C$27:$D$4969,2,0)</f>
        <v>#N/A</v>
      </c>
      <c r="E4900" s="79"/>
      <c r="F4900" s="70" t="e">
        <f>VLOOKUP($E4900:$E$4969,'PLANO DE APLICAÇÃO'!$A$4:$B$1013,2,0)</f>
        <v>#N/A</v>
      </c>
      <c r="G4900" s="71"/>
      <c r="H4900" s="130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73"/>
      <c r="J4900" s="74"/>
      <c r="K4900" s="78"/>
    </row>
    <row r="4901" spans="1:11" s="131" customFormat="1" ht="41.25" customHeight="1" thickBot="1">
      <c r="A4901" s="68"/>
      <c r="B4901" s="77"/>
      <c r="C4901" s="76"/>
      <c r="D4901" s="69" t="e">
        <f>VLOOKUP($C4900:$C$4969,$C$27:$D$4969,2,0)</f>
        <v>#N/A</v>
      </c>
      <c r="E4901" s="79"/>
      <c r="F4901" s="70" t="e">
        <f>VLOOKUP($E4901:$E$4969,'PLANO DE APLICAÇÃO'!$A$4:$B$1013,2,0)</f>
        <v>#N/A</v>
      </c>
      <c r="G4901" s="71"/>
      <c r="H4901" s="130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73"/>
      <c r="J4901" s="74"/>
      <c r="K4901" s="78"/>
    </row>
    <row r="4902" spans="1:11" s="131" customFormat="1" ht="41.25" customHeight="1" thickBot="1">
      <c r="A4902" s="68"/>
      <c r="B4902" s="77"/>
      <c r="C4902" s="76"/>
      <c r="D4902" s="69" t="e">
        <f>VLOOKUP($C4901:$C$4969,$C$27:$D$4969,2,0)</f>
        <v>#N/A</v>
      </c>
      <c r="E4902" s="79"/>
      <c r="F4902" s="70" t="e">
        <f>VLOOKUP($E4902:$E$4969,'PLANO DE APLICAÇÃO'!$A$4:$B$1013,2,0)</f>
        <v>#N/A</v>
      </c>
      <c r="G4902" s="71"/>
      <c r="H4902" s="130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73"/>
      <c r="J4902" s="74"/>
      <c r="K4902" s="78"/>
    </row>
    <row r="4903" spans="1:11" s="131" customFormat="1" ht="41.25" customHeight="1" thickBot="1">
      <c r="A4903" s="68"/>
      <c r="B4903" s="77"/>
      <c r="C4903" s="76"/>
      <c r="D4903" s="69" t="e">
        <f>VLOOKUP($C4902:$C$4969,$C$27:$D$4969,2,0)</f>
        <v>#N/A</v>
      </c>
      <c r="E4903" s="79"/>
      <c r="F4903" s="70" t="e">
        <f>VLOOKUP($E4903:$E$4969,'PLANO DE APLICAÇÃO'!$A$4:$B$1013,2,0)</f>
        <v>#N/A</v>
      </c>
      <c r="G4903" s="71"/>
      <c r="H4903" s="130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73"/>
      <c r="J4903" s="74"/>
      <c r="K4903" s="78"/>
    </row>
    <row r="4904" spans="1:11" s="131" customFormat="1" ht="41.25" customHeight="1" thickBot="1">
      <c r="A4904" s="68"/>
      <c r="B4904" s="77"/>
      <c r="C4904" s="76"/>
      <c r="D4904" s="69" t="e">
        <f>VLOOKUP($C4903:$C$4969,$C$27:$D$4969,2,0)</f>
        <v>#N/A</v>
      </c>
      <c r="E4904" s="79"/>
      <c r="F4904" s="70" t="e">
        <f>VLOOKUP($E4904:$E$4969,'PLANO DE APLICAÇÃO'!$A$4:$B$1013,2,0)</f>
        <v>#N/A</v>
      </c>
      <c r="G4904" s="71"/>
      <c r="H4904" s="130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73"/>
      <c r="J4904" s="74"/>
      <c r="K4904" s="78"/>
    </row>
    <row r="4905" spans="1:11" s="131" customFormat="1" ht="41.25" customHeight="1" thickBot="1">
      <c r="A4905" s="68"/>
      <c r="B4905" s="77"/>
      <c r="C4905" s="76"/>
      <c r="D4905" s="69" t="e">
        <f>VLOOKUP($C4904:$C$4969,$C$27:$D$4969,2,0)</f>
        <v>#N/A</v>
      </c>
      <c r="E4905" s="79"/>
      <c r="F4905" s="70" t="e">
        <f>VLOOKUP($E4905:$E$4969,'PLANO DE APLICAÇÃO'!$A$4:$B$1013,2,0)</f>
        <v>#N/A</v>
      </c>
      <c r="G4905" s="71"/>
      <c r="H4905" s="130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73"/>
      <c r="J4905" s="74"/>
      <c r="K4905" s="78"/>
    </row>
    <row r="4906" spans="1:11" s="131" customFormat="1" ht="41.25" customHeight="1" thickBot="1">
      <c r="A4906" s="68"/>
      <c r="B4906" s="77"/>
      <c r="C4906" s="76"/>
      <c r="D4906" s="69" t="e">
        <f>VLOOKUP($C4905:$C$4969,$C$27:$D$4969,2,0)</f>
        <v>#N/A</v>
      </c>
      <c r="E4906" s="79"/>
      <c r="F4906" s="70" t="e">
        <f>VLOOKUP($E4906:$E$4969,'PLANO DE APLICAÇÃO'!$A$4:$B$1013,2,0)</f>
        <v>#N/A</v>
      </c>
      <c r="G4906" s="71"/>
      <c r="H4906" s="130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73"/>
      <c r="J4906" s="74"/>
      <c r="K4906" s="78"/>
    </row>
    <row r="4907" spans="1:11" s="131" customFormat="1" ht="41.25" customHeight="1" thickBot="1">
      <c r="A4907" s="68"/>
      <c r="B4907" s="77"/>
      <c r="C4907" s="76"/>
      <c r="D4907" s="69" t="e">
        <f>VLOOKUP($C4906:$C$4969,$C$27:$D$4969,2,0)</f>
        <v>#N/A</v>
      </c>
      <c r="E4907" s="79"/>
      <c r="F4907" s="70" t="e">
        <f>VLOOKUP($E4907:$E$4969,'PLANO DE APLICAÇÃO'!$A$4:$B$1013,2,0)</f>
        <v>#N/A</v>
      </c>
      <c r="G4907" s="71"/>
      <c r="H4907" s="130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73"/>
      <c r="J4907" s="74"/>
      <c r="K4907" s="78"/>
    </row>
    <row r="4908" spans="1:11" s="131" customFormat="1" ht="41.25" customHeight="1" thickBot="1">
      <c r="A4908" s="68"/>
      <c r="B4908" s="77"/>
      <c r="C4908" s="76"/>
      <c r="D4908" s="69" t="e">
        <f>VLOOKUP($C4907:$C$4969,$C$27:$D$4969,2,0)</f>
        <v>#N/A</v>
      </c>
      <c r="E4908" s="79"/>
      <c r="F4908" s="70" t="e">
        <f>VLOOKUP($E4908:$E$4969,'PLANO DE APLICAÇÃO'!$A$4:$B$1013,2,0)</f>
        <v>#N/A</v>
      </c>
      <c r="G4908" s="71"/>
      <c r="H4908" s="130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73"/>
      <c r="J4908" s="74"/>
      <c r="K4908" s="78"/>
    </row>
    <row r="4909" spans="1:11" s="131" customFormat="1" ht="41.25" customHeight="1" thickBot="1">
      <c r="A4909" s="68"/>
      <c r="B4909" s="77"/>
      <c r="C4909" s="76"/>
      <c r="D4909" s="69" t="e">
        <f>VLOOKUP($C4908:$C$4969,$C$27:$D$4969,2,0)</f>
        <v>#N/A</v>
      </c>
      <c r="E4909" s="79"/>
      <c r="F4909" s="70" t="e">
        <f>VLOOKUP($E4909:$E$4969,'PLANO DE APLICAÇÃO'!$A$4:$B$1013,2,0)</f>
        <v>#N/A</v>
      </c>
      <c r="G4909" s="71"/>
      <c r="H4909" s="130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73"/>
      <c r="J4909" s="74"/>
      <c r="K4909" s="78"/>
    </row>
    <row r="4910" spans="1:11" s="131" customFormat="1" ht="41.25" customHeight="1" thickBot="1">
      <c r="A4910" s="68"/>
      <c r="B4910" s="77"/>
      <c r="C4910" s="76"/>
      <c r="D4910" s="69" t="e">
        <f>VLOOKUP($C4909:$C$4969,$C$27:$D$4969,2,0)</f>
        <v>#N/A</v>
      </c>
      <c r="E4910" s="79"/>
      <c r="F4910" s="70" t="e">
        <f>VLOOKUP($E4910:$E$4969,'PLANO DE APLICAÇÃO'!$A$4:$B$1013,2,0)</f>
        <v>#N/A</v>
      </c>
      <c r="G4910" s="71"/>
      <c r="H4910" s="130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73"/>
      <c r="J4910" s="74"/>
      <c r="K4910" s="78"/>
    </row>
    <row r="4911" spans="1:11" s="131" customFormat="1" ht="41.25" customHeight="1" thickBot="1">
      <c r="A4911" s="68"/>
      <c r="B4911" s="77"/>
      <c r="C4911" s="76"/>
      <c r="D4911" s="69" t="e">
        <f>VLOOKUP($C4910:$C$4969,$C$27:$D$4969,2,0)</f>
        <v>#N/A</v>
      </c>
      <c r="E4911" s="79"/>
      <c r="F4911" s="70" t="e">
        <f>VLOOKUP($E4911:$E$4969,'PLANO DE APLICAÇÃO'!$A$4:$B$1013,2,0)</f>
        <v>#N/A</v>
      </c>
      <c r="G4911" s="71"/>
      <c r="H4911" s="130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73"/>
      <c r="J4911" s="74"/>
      <c r="K4911" s="78"/>
    </row>
    <row r="4912" spans="1:11" s="131" customFormat="1" ht="41.25" customHeight="1" thickBot="1">
      <c r="A4912" s="68"/>
      <c r="B4912" s="77"/>
      <c r="C4912" s="76"/>
      <c r="D4912" s="69" t="e">
        <f>VLOOKUP($C4911:$C$4969,$C$27:$D$4969,2,0)</f>
        <v>#N/A</v>
      </c>
      <c r="E4912" s="79"/>
      <c r="F4912" s="70" t="e">
        <f>VLOOKUP($E4912:$E$4969,'PLANO DE APLICAÇÃO'!$A$4:$B$1013,2,0)</f>
        <v>#N/A</v>
      </c>
      <c r="G4912" s="71"/>
      <c r="H4912" s="130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73"/>
      <c r="J4912" s="74"/>
      <c r="K4912" s="78"/>
    </row>
    <row r="4913" spans="1:11" s="131" customFormat="1" ht="41.25" customHeight="1" thickBot="1">
      <c r="A4913" s="68"/>
      <c r="B4913" s="77"/>
      <c r="C4913" s="76"/>
      <c r="D4913" s="69" t="e">
        <f>VLOOKUP($C4912:$C$4969,$C$27:$D$4969,2,0)</f>
        <v>#N/A</v>
      </c>
      <c r="E4913" s="79"/>
      <c r="F4913" s="70" t="e">
        <f>VLOOKUP($E4913:$E$4969,'PLANO DE APLICAÇÃO'!$A$4:$B$1013,2,0)</f>
        <v>#N/A</v>
      </c>
      <c r="G4913" s="71"/>
      <c r="H4913" s="130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73"/>
      <c r="J4913" s="74"/>
      <c r="K4913" s="78"/>
    </row>
    <row r="4914" spans="1:11" s="131" customFormat="1" ht="41.25" customHeight="1" thickBot="1">
      <c r="A4914" s="68"/>
      <c r="B4914" s="77"/>
      <c r="C4914" s="76"/>
      <c r="D4914" s="69" t="e">
        <f>VLOOKUP($C4913:$C$4969,$C$27:$D$4969,2,0)</f>
        <v>#N/A</v>
      </c>
      <c r="E4914" s="79"/>
      <c r="F4914" s="70" t="e">
        <f>VLOOKUP($E4914:$E$4969,'PLANO DE APLICAÇÃO'!$A$4:$B$1013,2,0)</f>
        <v>#N/A</v>
      </c>
      <c r="G4914" s="71"/>
      <c r="H4914" s="130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73"/>
      <c r="J4914" s="74"/>
      <c r="K4914" s="78"/>
    </row>
    <row r="4915" spans="1:11" s="131" customFormat="1" ht="41.25" customHeight="1" thickBot="1">
      <c r="A4915" s="68"/>
      <c r="B4915" s="77"/>
      <c r="C4915" s="76"/>
      <c r="D4915" s="69" t="e">
        <f>VLOOKUP($C4914:$C$4969,$C$27:$D$4969,2,0)</f>
        <v>#N/A</v>
      </c>
      <c r="E4915" s="79"/>
      <c r="F4915" s="70" t="e">
        <f>VLOOKUP($E4915:$E$4969,'PLANO DE APLICAÇÃO'!$A$4:$B$1013,2,0)</f>
        <v>#N/A</v>
      </c>
      <c r="G4915" s="71"/>
      <c r="H4915" s="130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73"/>
      <c r="J4915" s="74"/>
      <c r="K4915" s="78"/>
    </row>
    <row r="4916" spans="1:11" s="131" customFormat="1" ht="41.25" customHeight="1" thickBot="1">
      <c r="A4916" s="68"/>
      <c r="B4916" s="77"/>
      <c r="C4916" s="76"/>
      <c r="D4916" s="69" t="e">
        <f>VLOOKUP($C4915:$C$4969,$C$27:$D$4969,2,0)</f>
        <v>#N/A</v>
      </c>
      <c r="E4916" s="79"/>
      <c r="F4916" s="70" t="e">
        <f>VLOOKUP($E4916:$E$4969,'PLANO DE APLICAÇÃO'!$A$4:$B$1013,2,0)</f>
        <v>#N/A</v>
      </c>
      <c r="G4916" s="71"/>
      <c r="H4916" s="130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73"/>
      <c r="J4916" s="74"/>
      <c r="K4916" s="78"/>
    </row>
    <row r="4917" spans="1:11" s="131" customFormat="1" ht="41.25" customHeight="1" thickBot="1">
      <c r="A4917" s="68"/>
      <c r="B4917" s="77"/>
      <c r="C4917" s="76"/>
      <c r="D4917" s="69" t="e">
        <f>VLOOKUP($C4916:$C$4969,$C$27:$D$4969,2,0)</f>
        <v>#N/A</v>
      </c>
      <c r="E4917" s="79"/>
      <c r="F4917" s="70" t="e">
        <f>VLOOKUP($E4917:$E$4969,'PLANO DE APLICAÇÃO'!$A$4:$B$1013,2,0)</f>
        <v>#N/A</v>
      </c>
      <c r="G4917" s="71"/>
      <c r="H4917" s="130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73"/>
      <c r="J4917" s="74"/>
      <c r="K4917" s="78"/>
    </row>
    <row r="4918" spans="1:11" s="131" customFormat="1" ht="41.25" customHeight="1" thickBot="1">
      <c r="A4918" s="68"/>
      <c r="B4918" s="77"/>
      <c r="C4918" s="76"/>
      <c r="D4918" s="69" t="e">
        <f>VLOOKUP($C4917:$C$4969,$C$27:$D$4969,2,0)</f>
        <v>#N/A</v>
      </c>
      <c r="E4918" s="79"/>
      <c r="F4918" s="70" t="e">
        <f>VLOOKUP($E4918:$E$4969,'PLANO DE APLICAÇÃO'!$A$4:$B$1013,2,0)</f>
        <v>#N/A</v>
      </c>
      <c r="G4918" s="71"/>
      <c r="H4918" s="130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73"/>
      <c r="J4918" s="74"/>
      <c r="K4918" s="78"/>
    </row>
    <row r="4919" spans="1:11" s="131" customFormat="1" ht="41.25" customHeight="1" thickBot="1">
      <c r="A4919" s="68"/>
      <c r="B4919" s="77"/>
      <c r="C4919" s="76"/>
      <c r="D4919" s="69" t="e">
        <f>VLOOKUP($C4918:$C$4969,$C$27:$D$4969,2,0)</f>
        <v>#N/A</v>
      </c>
      <c r="E4919" s="79"/>
      <c r="F4919" s="70" t="e">
        <f>VLOOKUP($E4919:$E$4969,'PLANO DE APLICAÇÃO'!$A$4:$B$1013,2,0)</f>
        <v>#N/A</v>
      </c>
      <c r="G4919" s="71"/>
      <c r="H4919" s="130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73"/>
      <c r="J4919" s="74"/>
      <c r="K4919" s="78"/>
    </row>
    <row r="4920" spans="1:11" s="131" customFormat="1" ht="41.25" customHeight="1" thickBot="1">
      <c r="A4920" s="68"/>
      <c r="B4920" s="77"/>
      <c r="C4920" s="76"/>
      <c r="D4920" s="69" t="e">
        <f>VLOOKUP($C4919:$C$4969,$C$27:$D$4969,2,0)</f>
        <v>#N/A</v>
      </c>
      <c r="E4920" s="79"/>
      <c r="F4920" s="70" t="e">
        <f>VLOOKUP($E4920:$E$4969,'PLANO DE APLICAÇÃO'!$A$4:$B$1013,2,0)</f>
        <v>#N/A</v>
      </c>
      <c r="G4920" s="71"/>
      <c r="H4920" s="130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73"/>
      <c r="J4920" s="74"/>
      <c r="K4920" s="78"/>
    </row>
    <row r="4921" spans="1:11" s="131" customFormat="1" ht="41.25" customHeight="1" thickBot="1">
      <c r="A4921" s="68"/>
      <c r="B4921" s="77"/>
      <c r="C4921" s="76"/>
      <c r="D4921" s="69" t="e">
        <f>VLOOKUP($C4920:$C$4969,$C$27:$D$4969,2,0)</f>
        <v>#N/A</v>
      </c>
      <c r="E4921" s="79"/>
      <c r="F4921" s="70" t="e">
        <f>VLOOKUP($E4921:$E$4969,'PLANO DE APLICAÇÃO'!$A$4:$B$1013,2,0)</f>
        <v>#N/A</v>
      </c>
      <c r="G4921" s="71"/>
      <c r="H4921" s="130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73"/>
      <c r="J4921" s="74"/>
      <c r="K4921" s="78"/>
    </row>
    <row r="4922" spans="1:11" s="131" customFormat="1" ht="41.25" customHeight="1" thickBot="1">
      <c r="A4922" s="68"/>
      <c r="B4922" s="77"/>
      <c r="C4922" s="76"/>
      <c r="D4922" s="69" t="e">
        <f>VLOOKUP($C4921:$C$4969,$C$27:$D$4969,2,0)</f>
        <v>#N/A</v>
      </c>
      <c r="E4922" s="79"/>
      <c r="F4922" s="70" t="e">
        <f>VLOOKUP($E4922:$E$4969,'PLANO DE APLICAÇÃO'!$A$4:$B$1013,2,0)</f>
        <v>#N/A</v>
      </c>
      <c r="G4922" s="71"/>
      <c r="H4922" s="130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73"/>
      <c r="J4922" s="74"/>
      <c r="K4922" s="78"/>
    </row>
    <row r="4923" spans="1:11" s="131" customFormat="1" ht="41.25" customHeight="1" thickBot="1">
      <c r="A4923" s="68"/>
      <c r="B4923" s="77"/>
      <c r="C4923" s="76"/>
      <c r="D4923" s="69" t="e">
        <f>VLOOKUP($C4922:$C$4969,$C$27:$D$4969,2,0)</f>
        <v>#N/A</v>
      </c>
      <c r="E4923" s="79"/>
      <c r="F4923" s="70" t="e">
        <f>VLOOKUP($E4923:$E$4969,'PLANO DE APLICAÇÃO'!$A$4:$B$1013,2,0)</f>
        <v>#N/A</v>
      </c>
      <c r="G4923" s="71"/>
      <c r="H4923" s="130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73"/>
      <c r="J4923" s="74"/>
      <c r="K4923" s="78"/>
    </row>
    <row r="4924" spans="1:11" s="131" customFormat="1" ht="41.25" customHeight="1" thickBot="1">
      <c r="A4924" s="68"/>
      <c r="B4924" s="77"/>
      <c r="C4924" s="76"/>
      <c r="D4924" s="69" t="e">
        <f>VLOOKUP($C4923:$C$4969,$C$27:$D$4969,2,0)</f>
        <v>#N/A</v>
      </c>
      <c r="E4924" s="79"/>
      <c r="F4924" s="70" t="e">
        <f>VLOOKUP($E4924:$E$4969,'PLANO DE APLICAÇÃO'!$A$4:$B$1013,2,0)</f>
        <v>#N/A</v>
      </c>
      <c r="G4924" s="71"/>
      <c r="H4924" s="130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73"/>
      <c r="J4924" s="74"/>
      <c r="K4924" s="78"/>
    </row>
    <row r="4925" spans="1:11" s="131" customFormat="1" ht="41.25" customHeight="1" thickBot="1">
      <c r="A4925" s="68"/>
      <c r="B4925" s="77"/>
      <c r="C4925" s="76"/>
      <c r="D4925" s="69" t="e">
        <f>VLOOKUP($C4924:$C$4969,$C$27:$D$4969,2,0)</f>
        <v>#N/A</v>
      </c>
      <c r="E4925" s="79"/>
      <c r="F4925" s="70" t="e">
        <f>VLOOKUP($E4925:$E$4969,'PLANO DE APLICAÇÃO'!$A$4:$B$1013,2,0)</f>
        <v>#N/A</v>
      </c>
      <c r="G4925" s="71"/>
      <c r="H4925" s="130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73"/>
      <c r="J4925" s="74"/>
      <c r="K4925" s="78"/>
    </row>
    <row r="4926" spans="1:11" s="131" customFormat="1" ht="41.25" customHeight="1" thickBot="1">
      <c r="A4926" s="68"/>
      <c r="B4926" s="77"/>
      <c r="C4926" s="76"/>
      <c r="D4926" s="69" t="e">
        <f>VLOOKUP($C4925:$C$4969,$C$27:$D$4969,2,0)</f>
        <v>#N/A</v>
      </c>
      <c r="E4926" s="79"/>
      <c r="F4926" s="70" t="e">
        <f>VLOOKUP($E4926:$E$4969,'PLANO DE APLICAÇÃO'!$A$4:$B$1013,2,0)</f>
        <v>#N/A</v>
      </c>
      <c r="G4926" s="71"/>
      <c r="H4926" s="130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73"/>
      <c r="J4926" s="74"/>
      <c r="K4926" s="78"/>
    </row>
    <row r="4927" spans="1:11" s="131" customFormat="1" ht="41.25" customHeight="1" thickBot="1">
      <c r="A4927" s="68"/>
      <c r="B4927" s="77"/>
      <c r="C4927" s="76"/>
      <c r="D4927" s="69" t="e">
        <f>VLOOKUP($C4926:$C$4969,$C$27:$D$4969,2,0)</f>
        <v>#N/A</v>
      </c>
      <c r="E4927" s="79"/>
      <c r="F4927" s="70" t="e">
        <f>VLOOKUP($E4927:$E$4969,'PLANO DE APLICAÇÃO'!$A$4:$B$1013,2,0)</f>
        <v>#N/A</v>
      </c>
      <c r="G4927" s="71"/>
      <c r="H4927" s="130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73"/>
      <c r="J4927" s="74"/>
      <c r="K4927" s="78"/>
    </row>
    <row r="4928" spans="1:11" s="131" customFormat="1" ht="41.25" customHeight="1" thickBot="1">
      <c r="A4928" s="68"/>
      <c r="B4928" s="77"/>
      <c r="C4928" s="76"/>
      <c r="D4928" s="69" t="e">
        <f>VLOOKUP($C4927:$C$4969,$C$27:$D$4969,2,0)</f>
        <v>#N/A</v>
      </c>
      <c r="E4928" s="79"/>
      <c r="F4928" s="70" t="e">
        <f>VLOOKUP($E4928:$E$4969,'PLANO DE APLICAÇÃO'!$A$4:$B$1013,2,0)</f>
        <v>#N/A</v>
      </c>
      <c r="G4928" s="71"/>
      <c r="H4928" s="130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73"/>
      <c r="J4928" s="74"/>
      <c r="K4928" s="78"/>
    </row>
    <row r="4929" spans="1:11" s="131" customFormat="1" ht="41.25" customHeight="1" thickBot="1">
      <c r="A4929" s="68"/>
      <c r="B4929" s="77"/>
      <c r="C4929" s="76"/>
      <c r="D4929" s="69" t="e">
        <f>VLOOKUP($C4928:$C$4969,$C$27:$D$4969,2,0)</f>
        <v>#N/A</v>
      </c>
      <c r="E4929" s="79"/>
      <c r="F4929" s="70" t="e">
        <f>VLOOKUP($E4929:$E$4969,'PLANO DE APLICAÇÃO'!$A$4:$B$1013,2,0)</f>
        <v>#N/A</v>
      </c>
      <c r="G4929" s="71"/>
      <c r="H4929" s="130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73"/>
      <c r="J4929" s="74"/>
      <c r="K4929" s="78"/>
    </row>
    <row r="4930" spans="1:11" s="131" customFormat="1" ht="41.25" customHeight="1" thickBot="1">
      <c r="A4930" s="68"/>
      <c r="B4930" s="77"/>
      <c r="C4930" s="76"/>
      <c r="D4930" s="69" t="e">
        <f>VLOOKUP($C4929:$C$4969,$C$27:$D$4969,2,0)</f>
        <v>#N/A</v>
      </c>
      <c r="E4930" s="79"/>
      <c r="F4930" s="70" t="e">
        <f>VLOOKUP($E4930:$E$4969,'PLANO DE APLICAÇÃO'!$A$4:$B$1013,2,0)</f>
        <v>#N/A</v>
      </c>
      <c r="G4930" s="71"/>
      <c r="H4930" s="130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73"/>
      <c r="J4930" s="74"/>
      <c r="K4930" s="78"/>
    </row>
    <row r="4931" spans="1:11" s="131" customFormat="1" ht="41.25" customHeight="1" thickBot="1">
      <c r="A4931" s="68"/>
      <c r="B4931" s="77"/>
      <c r="C4931" s="76"/>
      <c r="D4931" s="69" t="e">
        <f>VLOOKUP($C4930:$C$4969,$C$27:$D$4969,2,0)</f>
        <v>#N/A</v>
      </c>
      <c r="E4931" s="79"/>
      <c r="F4931" s="70" t="e">
        <f>VLOOKUP($E4931:$E$4969,'PLANO DE APLICAÇÃO'!$A$4:$B$1013,2,0)</f>
        <v>#N/A</v>
      </c>
      <c r="G4931" s="71"/>
      <c r="H4931" s="130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73"/>
      <c r="J4931" s="74"/>
      <c r="K4931" s="78"/>
    </row>
    <row r="4932" spans="1:11" s="131" customFormat="1" ht="41.25" customHeight="1" thickBot="1">
      <c r="A4932" s="68"/>
      <c r="B4932" s="77"/>
      <c r="C4932" s="76"/>
      <c r="D4932" s="69" t="e">
        <f>VLOOKUP($C4931:$C$4969,$C$27:$D$4969,2,0)</f>
        <v>#N/A</v>
      </c>
      <c r="E4932" s="79"/>
      <c r="F4932" s="70" t="e">
        <f>VLOOKUP($E4932:$E$4969,'PLANO DE APLICAÇÃO'!$A$4:$B$1013,2,0)</f>
        <v>#N/A</v>
      </c>
      <c r="G4932" s="71"/>
      <c r="H4932" s="130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73"/>
      <c r="J4932" s="74"/>
      <c r="K4932" s="78"/>
    </row>
    <row r="4933" spans="1:11" s="131" customFormat="1" ht="41.25" customHeight="1" thickBot="1">
      <c r="A4933" s="68"/>
      <c r="B4933" s="77"/>
      <c r="C4933" s="76"/>
      <c r="D4933" s="69" t="e">
        <f>VLOOKUP($C4932:$C$4969,$C$27:$D$4969,2,0)</f>
        <v>#N/A</v>
      </c>
      <c r="E4933" s="79"/>
      <c r="F4933" s="70" t="e">
        <f>VLOOKUP($E4933:$E$4969,'PLANO DE APLICAÇÃO'!$A$4:$B$1013,2,0)</f>
        <v>#N/A</v>
      </c>
      <c r="G4933" s="71"/>
      <c r="H4933" s="130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73"/>
      <c r="J4933" s="74"/>
      <c r="K4933" s="78"/>
    </row>
    <row r="4934" spans="1:11" s="131" customFormat="1" ht="41.25" customHeight="1" thickBot="1">
      <c r="A4934" s="68"/>
      <c r="B4934" s="77"/>
      <c r="C4934" s="76"/>
      <c r="D4934" s="69" t="e">
        <f>VLOOKUP($C4933:$C$4969,$C$27:$D$4969,2,0)</f>
        <v>#N/A</v>
      </c>
      <c r="E4934" s="79"/>
      <c r="F4934" s="70" t="e">
        <f>VLOOKUP($E4934:$E$4969,'PLANO DE APLICAÇÃO'!$A$4:$B$1013,2,0)</f>
        <v>#N/A</v>
      </c>
      <c r="G4934" s="71"/>
      <c r="H4934" s="130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73"/>
      <c r="J4934" s="74"/>
      <c r="K4934" s="78"/>
    </row>
    <row r="4935" spans="1:11" s="131" customFormat="1" ht="41.25" customHeight="1" thickBot="1">
      <c r="A4935" s="68"/>
      <c r="B4935" s="77"/>
      <c r="C4935" s="76"/>
      <c r="D4935" s="69" t="e">
        <f>VLOOKUP($C4934:$C$4969,$C$27:$D$4969,2,0)</f>
        <v>#N/A</v>
      </c>
      <c r="E4935" s="79"/>
      <c r="F4935" s="70" t="e">
        <f>VLOOKUP($E4935:$E$4969,'PLANO DE APLICAÇÃO'!$A$4:$B$1013,2,0)</f>
        <v>#N/A</v>
      </c>
      <c r="G4935" s="71"/>
      <c r="H4935" s="130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73"/>
      <c r="J4935" s="74"/>
      <c r="K4935" s="78"/>
    </row>
    <row r="4936" spans="1:11" s="131" customFormat="1" ht="41.25" customHeight="1" thickBot="1">
      <c r="A4936" s="68"/>
      <c r="B4936" s="77"/>
      <c r="C4936" s="76"/>
      <c r="D4936" s="69" t="e">
        <f>VLOOKUP($C4935:$C$4969,$C$27:$D$4969,2,0)</f>
        <v>#N/A</v>
      </c>
      <c r="E4936" s="79"/>
      <c r="F4936" s="70" t="e">
        <f>VLOOKUP($E4936:$E$4969,'PLANO DE APLICAÇÃO'!$A$4:$B$1013,2,0)</f>
        <v>#N/A</v>
      </c>
      <c r="G4936" s="71"/>
      <c r="H4936" s="130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73"/>
      <c r="J4936" s="74"/>
      <c r="K4936" s="78"/>
    </row>
    <row r="4937" spans="1:11" s="131" customFormat="1" ht="41.25" customHeight="1" thickBot="1">
      <c r="A4937" s="68"/>
      <c r="B4937" s="77"/>
      <c r="C4937" s="76"/>
      <c r="D4937" s="69" t="e">
        <f>VLOOKUP($C4936:$C$4969,$C$27:$D$4969,2,0)</f>
        <v>#N/A</v>
      </c>
      <c r="E4937" s="79"/>
      <c r="F4937" s="70" t="e">
        <f>VLOOKUP($E4937:$E$4969,'PLANO DE APLICAÇÃO'!$A$4:$B$1013,2,0)</f>
        <v>#N/A</v>
      </c>
      <c r="G4937" s="71"/>
      <c r="H4937" s="130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73"/>
      <c r="J4937" s="74"/>
      <c r="K4937" s="78"/>
    </row>
    <row r="4938" spans="1:11" s="131" customFormat="1" ht="41.25" customHeight="1" thickBot="1">
      <c r="A4938" s="68"/>
      <c r="B4938" s="77"/>
      <c r="C4938" s="76"/>
      <c r="D4938" s="69" t="e">
        <f>VLOOKUP($C4937:$C$4969,$C$27:$D$4969,2,0)</f>
        <v>#N/A</v>
      </c>
      <c r="E4938" s="79"/>
      <c r="F4938" s="70" t="e">
        <f>VLOOKUP($E4938:$E$4969,'PLANO DE APLICAÇÃO'!$A$4:$B$1013,2,0)</f>
        <v>#N/A</v>
      </c>
      <c r="G4938" s="71"/>
      <c r="H4938" s="130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73"/>
      <c r="J4938" s="74"/>
      <c r="K4938" s="78"/>
    </row>
    <row r="4939" spans="1:11" s="131" customFormat="1" ht="41.25" customHeight="1" thickBot="1">
      <c r="A4939" s="68"/>
      <c r="B4939" s="77"/>
      <c r="C4939" s="76"/>
      <c r="D4939" s="69" t="e">
        <f>VLOOKUP($C4938:$C$4969,$C$27:$D$4969,2,0)</f>
        <v>#N/A</v>
      </c>
      <c r="E4939" s="79"/>
      <c r="F4939" s="70" t="e">
        <f>VLOOKUP($E4939:$E$4969,'PLANO DE APLICAÇÃO'!$A$4:$B$1013,2,0)</f>
        <v>#N/A</v>
      </c>
      <c r="G4939" s="71"/>
      <c r="H4939" s="130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73"/>
      <c r="J4939" s="74"/>
      <c r="K4939" s="78"/>
    </row>
    <row r="4940" spans="1:11" s="131" customFormat="1" ht="41.25" customHeight="1" thickBot="1">
      <c r="A4940" s="68"/>
      <c r="B4940" s="77"/>
      <c r="C4940" s="76"/>
      <c r="D4940" s="69" t="e">
        <f>VLOOKUP($C4939:$C$4969,$C$27:$D$4969,2,0)</f>
        <v>#N/A</v>
      </c>
      <c r="E4940" s="79"/>
      <c r="F4940" s="70" t="e">
        <f>VLOOKUP($E4940:$E$4969,'PLANO DE APLICAÇÃO'!$A$4:$B$1013,2,0)</f>
        <v>#N/A</v>
      </c>
      <c r="G4940" s="71"/>
      <c r="H4940" s="130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73"/>
      <c r="J4940" s="74"/>
      <c r="K4940" s="78"/>
    </row>
    <row r="4941" spans="1:11" s="131" customFormat="1" ht="41.25" customHeight="1" thickBot="1">
      <c r="A4941" s="68"/>
      <c r="B4941" s="77"/>
      <c r="C4941" s="76"/>
      <c r="D4941" s="69" t="e">
        <f>VLOOKUP($C4940:$C$4969,$C$27:$D$4969,2,0)</f>
        <v>#N/A</v>
      </c>
      <c r="E4941" s="79"/>
      <c r="F4941" s="70" t="e">
        <f>VLOOKUP($E4941:$E$4969,'PLANO DE APLICAÇÃO'!$A$4:$B$1013,2,0)</f>
        <v>#N/A</v>
      </c>
      <c r="G4941" s="71"/>
      <c r="H4941" s="130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73"/>
      <c r="J4941" s="74"/>
      <c r="K4941" s="78"/>
    </row>
    <row r="4942" spans="1:11" s="131" customFormat="1" ht="41.25" customHeight="1" thickBot="1">
      <c r="A4942" s="68"/>
      <c r="B4942" s="77"/>
      <c r="C4942" s="76"/>
      <c r="D4942" s="69" t="e">
        <f>VLOOKUP($C4941:$C$4969,$C$27:$D$4969,2,0)</f>
        <v>#N/A</v>
      </c>
      <c r="E4942" s="79"/>
      <c r="F4942" s="70" t="e">
        <f>VLOOKUP($E4942:$E$4969,'PLANO DE APLICAÇÃO'!$A$4:$B$1013,2,0)</f>
        <v>#N/A</v>
      </c>
      <c r="G4942" s="71"/>
      <c r="H4942" s="130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73"/>
      <c r="J4942" s="74"/>
      <c r="K4942" s="78"/>
    </row>
    <row r="4943" spans="1:11" s="131" customFormat="1" ht="41.25" customHeight="1" thickBot="1">
      <c r="A4943" s="68"/>
      <c r="B4943" s="77"/>
      <c r="C4943" s="76"/>
      <c r="D4943" s="69" t="e">
        <f>VLOOKUP($C4942:$C$4969,$C$27:$D$4969,2,0)</f>
        <v>#N/A</v>
      </c>
      <c r="E4943" s="79"/>
      <c r="F4943" s="70" t="e">
        <f>VLOOKUP($E4943:$E$4969,'PLANO DE APLICAÇÃO'!$A$4:$B$1013,2,0)</f>
        <v>#N/A</v>
      </c>
      <c r="G4943" s="71"/>
      <c r="H4943" s="130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73"/>
      <c r="J4943" s="74"/>
      <c r="K4943" s="78"/>
    </row>
    <row r="4944" spans="1:11" s="131" customFormat="1" ht="41.25" customHeight="1" thickBot="1">
      <c r="A4944" s="68"/>
      <c r="B4944" s="77"/>
      <c r="C4944" s="76"/>
      <c r="D4944" s="69" t="e">
        <f>VLOOKUP($C4943:$C$4969,$C$27:$D$4969,2,0)</f>
        <v>#N/A</v>
      </c>
      <c r="E4944" s="79"/>
      <c r="F4944" s="70" t="e">
        <f>VLOOKUP($E4944:$E$4969,'PLANO DE APLICAÇÃO'!$A$4:$B$1013,2,0)</f>
        <v>#N/A</v>
      </c>
      <c r="G4944" s="71"/>
      <c r="H4944" s="130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73"/>
      <c r="J4944" s="74"/>
      <c r="K4944" s="78"/>
    </row>
    <row r="4945" spans="1:11" s="131" customFormat="1" ht="41.25" customHeight="1" thickBot="1">
      <c r="A4945" s="68"/>
      <c r="B4945" s="77"/>
      <c r="C4945" s="76"/>
      <c r="D4945" s="69" t="e">
        <f>VLOOKUP($C4944:$C$4969,$C$27:$D$4969,2,0)</f>
        <v>#N/A</v>
      </c>
      <c r="E4945" s="79"/>
      <c r="F4945" s="70" t="e">
        <f>VLOOKUP($E4945:$E$4969,'PLANO DE APLICAÇÃO'!$A$4:$B$1013,2,0)</f>
        <v>#N/A</v>
      </c>
      <c r="G4945" s="71"/>
      <c r="H4945" s="130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73"/>
      <c r="J4945" s="74"/>
      <c r="K4945" s="78"/>
    </row>
    <row r="4946" spans="1:11" s="131" customFormat="1" ht="41.25" customHeight="1" thickBot="1">
      <c r="A4946" s="68"/>
      <c r="B4946" s="77"/>
      <c r="C4946" s="76"/>
      <c r="D4946" s="69" t="e">
        <f>VLOOKUP($C4945:$C$4969,$C$27:$D$4969,2,0)</f>
        <v>#N/A</v>
      </c>
      <c r="E4946" s="79"/>
      <c r="F4946" s="70" t="e">
        <f>VLOOKUP($E4946:$E$4969,'PLANO DE APLICAÇÃO'!$A$4:$B$1013,2,0)</f>
        <v>#N/A</v>
      </c>
      <c r="G4946" s="71"/>
      <c r="H4946" s="130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73"/>
      <c r="J4946" s="74"/>
      <c r="K4946" s="78"/>
    </row>
    <row r="4947" spans="1:11" s="131" customFormat="1" ht="41.25" customHeight="1" thickBot="1">
      <c r="A4947" s="68"/>
      <c r="B4947" s="77"/>
      <c r="C4947" s="76"/>
      <c r="D4947" s="69" t="e">
        <f>VLOOKUP($C4946:$C$4969,$C$27:$D$4969,2,0)</f>
        <v>#N/A</v>
      </c>
      <c r="E4947" s="79"/>
      <c r="F4947" s="70" t="e">
        <f>VLOOKUP($E4947:$E$4969,'PLANO DE APLICAÇÃO'!$A$4:$B$1013,2,0)</f>
        <v>#N/A</v>
      </c>
      <c r="G4947" s="71"/>
      <c r="H4947" s="130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73"/>
      <c r="J4947" s="74"/>
      <c r="K4947" s="78"/>
    </row>
    <row r="4948" spans="1:11" s="131" customFormat="1" ht="41.25" customHeight="1" thickBot="1">
      <c r="A4948" s="68"/>
      <c r="B4948" s="77"/>
      <c r="C4948" s="76"/>
      <c r="D4948" s="69" t="e">
        <f>VLOOKUP($C4947:$C$4969,$C$27:$D$4969,2,0)</f>
        <v>#N/A</v>
      </c>
      <c r="E4948" s="79"/>
      <c r="F4948" s="70" t="e">
        <f>VLOOKUP($E4948:$E$4969,'PLANO DE APLICAÇÃO'!$A$4:$B$1013,2,0)</f>
        <v>#N/A</v>
      </c>
      <c r="G4948" s="71"/>
      <c r="H4948" s="130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73"/>
      <c r="J4948" s="74"/>
      <c r="K4948" s="78"/>
    </row>
    <row r="4949" spans="1:11" s="131" customFormat="1" ht="41.25" customHeight="1" thickBot="1">
      <c r="A4949" s="68"/>
      <c r="B4949" s="77"/>
      <c r="C4949" s="76"/>
      <c r="D4949" s="69" t="e">
        <f>VLOOKUP($C4948:$C$4969,$C$27:$D$4969,2,0)</f>
        <v>#N/A</v>
      </c>
      <c r="E4949" s="79"/>
      <c r="F4949" s="70" t="e">
        <f>VLOOKUP($E4949:$E$4969,'PLANO DE APLICAÇÃO'!$A$4:$B$1013,2,0)</f>
        <v>#N/A</v>
      </c>
      <c r="G4949" s="71"/>
      <c r="H4949" s="130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73"/>
      <c r="J4949" s="74"/>
      <c r="K4949" s="78"/>
    </row>
    <row r="4950" spans="1:11" s="131" customFormat="1" ht="41.25" customHeight="1" thickBot="1">
      <c r="A4950" s="68"/>
      <c r="B4950" s="77"/>
      <c r="C4950" s="76"/>
      <c r="D4950" s="69" t="e">
        <f>VLOOKUP($C4949:$C$4969,$C$27:$D$4969,2,0)</f>
        <v>#N/A</v>
      </c>
      <c r="E4950" s="79"/>
      <c r="F4950" s="70" t="e">
        <f>VLOOKUP($E4950:$E$4969,'PLANO DE APLICAÇÃO'!$A$4:$B$1013,2,0)</f>
        <v>#N/A</v>
      </c>
      <c r="G4950" s="71"/>
      <c r="H4950" s="130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73"/>
      <c r="J4950" s="74"/>
      <c r="K4950" s="78"/>
    </row>
    <row r="4951" spans="1:11" s="131" customFormat="1" ht="41.25" customHeight="1" thickBot="1">
      <c r="A4951" s="68"/>
      <c r="B4951" s="77"/>
      <c r="C4951" s="76"/>
      <c r="D4951" s="69" t="e">
        <f>VLOOKUP($C4950:$C$4969,$C$27:$D$4969,2,0)</f>
        <v>#N/A</v>
      </c>
      <c r="E4951" s="79"/>
      <c r="F4951" s="70" t="e">
        <f>VLOOKUP($E4951:$E$4969,'PLANO DE APLICAÇÃO'!$A$4:$B$1013,2,0)</f>
        <v>#N/A</v>
      </c>
      <c r="G4951" s="71"/>
      <c r="H4951" s="130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73"/>
      <c r="J4951" s="74"/>
      <c r="K4951" s="78"/>
    </row>
    <row r="4952" spans="1:11" s="131" customFormat="1" ht="41.25" customHeight="1" thickBot="1">
      <c r="A4952" s="68"/>
      <c r="B4952" s="77"/>
      <c r="C4952" s="76"/>
      <c r="D4952" s="69" t="e">
        <f>VLOOKUP($C4951:$C$4969,$C$27:$D$4969,2,0)</f>
        <v>#N/A</v>
      </c>
      <c r="E4952" s="79"/>
      <c r="F4952" s="70" t="e">
        <f>VLOOKUP($E4952:$E$4969,'PLANO DE APLICAÇÃO'!$A$4:$B$1013,2,0)</f>
        <v>#N/A</v>
      </c>
      <c r="G4952" s="71"/>
      <c r="H4952" s="130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73"/>
      <c r="J4952" s="74"/>
      <c r="K4952" s="78"/>
    </row>
    <row r="4953" spans="1:11" s="131" customFormat="1" ht="41.25" customHeight="1" thickBot="1">
      <c r="A4953" s="68"/>
      <c r="B4953" s="77"/>
      <c r="C4953" s="76"/>
      <c r="D4953" s="69" t="e">
        <f>VLOOKUP($C4952:$C$4969,$C$27:$D$4969,2,0)</f>
        <v>#N/A</v>
      </c>
      <c r="E4953" s="79"/>
      <c r="F4953" s="70" t="e">
        <f>VLOOKUP($E4953:$E$4969,'PLANO DE APLICAÇÃO'!$A$4:$B$1013,2,0)</f>
        <v>#N/A</v>
      </c>
      <c r="G4953" s="71"/>
      <c r="H4953" s="130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73"/>
      <c r="J4953" s="74"/>
      <c r="K4953" s="78"/>
    </row>
    <row r="4954" spans="1:11" s="131" customFormat="1" ht="41.25" customHeight="1" thickBot="1">
      <c r="A4954" s="68"/>
      <c r="B4954" s="77"/>
      <c r="C4954" s="76"/>
      <c r="D4954" s="69" t="e">
        <f>VLOOKUP($C4953:$C$4969,$C$27:$D$4969,2,0)</f>
        <v>#N/A</v>
      </c>
      <c r="E4954" s="79"/>
      <c r="F4954" s="70" t="e">
        <f>VLOOKUP($E4954:$E$4969,'PLANO DE APLICAÇÃO'!$A$4:$B$1013,2,0)</f>
        <v>#N/A</v>
      </c>
      <c r="G4954" s="71"/>
      <c r="H4954" s="130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73"/>
      <c r="J4954" s="74"/>
      <c r="K4954" s="78"/>
    </row>
    <row r="4955" spans="1:11" s="131" customFormat="1" ht="41.25" customHeight="1" thickBot="1">
      <c r="A4955" s="68"/>
      <c r="B4955" s="77"/>
      <c r="C4955" s="76"/>
      <c r="D4955" s="69" t="e">
        <f>VLOOKUP($C4954:$C$4969,$C$27:$D$4969,2,0)</f>
        <v>#N/A</v>
      </c>
      <c r="E4955" s="79"/>
      <c r="F4955" s="70" t="e">
        <f>VLOOKUP($E4955:$E$4969,'PLANO DE APLICAÇÃO'!$A$4:$B$1013,2,0)</f>
        <v>#N/A</v>
      </c>
      <c r="G4955" s="71"/>
      <c r="H4955" s="130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73"/>
      <c r="J4955" s="74"/>
      <c r="K4955" s="78"/>
    </row>
    <row r="4956" spans="1:11" s="131" customFormat="1" ht="41.25" customHeight="1" thickBot="1">
      <c r="A4956" s="68"/>
      <c r="B4956" s="77"/>
      <c r="C4956" s="76"/>
      <c r="D4956" s="69" t="e">
        <f>VLOOKUP($C4955:$C$4969,$C$27:$D$4969,2,0)</f>
        <v>#N/A</v>
      </c>
      <c r="E4956" s="79"/>
      <c r="F4956" s="70" t="e">
        <f>VLOOKUP($E4956:$E$4969,'PLANO DE APLICAÇÃO'!$A$4:$B$1013,2,0)</f>
        <v>#N/A</v>
      </c>
      <c r="G4956" s="71"/>
      <c r="H4956" s="130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73"/>
      <c r="J4956" s="74"/>
      <c r="K4956" s="78"/>
    </row>
    <row r="4957" spans="1:11" s="131" customFormat="1" ht="41.25" customHeight="1" thickBot="1">
      <c r="A4957" s="68"/>
      <c r="B4957" s="77"/>
      <c r="C4957" s="76"/>
      <c r="D4957" s="69" t="e">
        <f>VLOOKUP($C4956:$C$4969,$C$27:$D$4969,2,0)</f>
        <v>#N/A</v>
      </c>
      <c r="E4957" s="79"/>
      <c r="F4957" s="70" t="e">
        <f>VLOOKUP($E4957:$E$4969,'PLANO DE APLICAÇÃO'!$A$4:$B$1013,2,0)</f>
        <v>#N/A</v>
      </c>
      <c r="G4957" s="71"/>
      <c r="H4957" s="130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73"/>
      <c r="J4957" s="74"/>
      <c r="K4957" s="78"/>
    </row>
    <row r="4958" spans="1:11" s="131" customFormat="1" ht="41.25" customHeight="1" thickBot="1">
      <c r="A4958" s="68"/>
      <c r="B4958" s="77"/>
      <c r="C4958" s="76"/>
      <c r="D4958" s="69" t="e">
        <f>VLOOKUP($C4957:$C$4969,$C$27:$D$4969,2,0)</f>
        <v>#N/A</v>
      </c>
      <c r="E4958" s="79"/>
      <c r="F4958" s="70" t="e">
        <f>VLOOKUP($E4958:$E$4969,'PLANO DE APLICAÇÃO'!$A$4:$B$1013,2,0)</f>
        <v>#N/A</v>
      </c>
      <c r="G4958" s="71"/>
      <c r="H4958" s="130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73"/>
      <c r="J4958" s="74"/>
      <c r="K4958" s="78"/>
    </row>
    <row r="4959" spans="1:11" s="131" customFormat="1" ht="41.25" customHeight="1" thickBot="1">
      <c r="A4959" s="68"/>
      <c r="B4959" s="77"/>
      <c r="C4959" s="76"/>
      <c r="D4959" s="69" t="e">
        <f>VLOOKUP($C4958:$C$4969,$C$27:$D$4969,2,0)</f>
        <v>#N/A</v>
      </c>
      <c r="E4959" s="79"/>
      <c r="F4959" s="70" t="e">
        <f>VLOOKUP($E4959:$E$4969,'PLANO DE APLICAÇÃO'!$A$4:$B$1013,2,0)</f>
        <v>#N/A</v>
      </c>
      <c r="G4959" s="71"/>
      <c r="H4959" s="130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73"/>
      <c r="J4959" s="74"/>
      <c r="K4959" s="78"/>
    </row>
    <row r="4960" spans="1:11" s="131" customFormat="1" ht="41.25" customHeight="1" thickBot="1">
      <c r="A4960" s="68"/>
      <c r="B4960" s="77"/>
      <c r="C4960" s="76"/>
      <c r="D4960" s="69" t="e">
        <f>VLOOKUP($C4959:$C$4969,$C$27:$D$4969,2,0)</f>
        <v>#N/A</v>
      </c>
      <c r="E4960" s="79"/>
      <c r="F4960" s="70" t="e">
        <f>VLOOKUP($E4960:$E$4969,'PLANO DE APLICAÇÃO'!$A$4:$B$1013,2,0)</f>
        <v>#N/A</v>
      </c>
      <c r="G4960" s="71"/>
      <c r="H4960" s="130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73"/>
      <c r="J4960" s="74"/>
      <c r="K4960" s="78"/>
    </row>
    <row r="4961" spans="1:11" s="131" customFormat="1" ht="41.25" customHeight="1" thickBot="1">
      <c r="A4961" s="68"/>
      <c r="B4961" s="77"/>
      <c r="C4961" s="76"/>
      <c r="D4961" s="69" t="e">
        <f>VLOOKUP($C4960:$C$4969,$C$27:$D$4969,2,0)</f>
        <v>#N/A</v>
      </c>
      <c r="E4961" s="79"/>
      <c r="F4961" s="70" t="e">
        <f>VLOOKUP($E4961:$E$4969,'PLANO DE APLICAÇÃO'!$A$4:$B$1013,2,0)</f>
        <v>#N/A</v>
      </c>
      <c r="G4961" s="71"/>
      <c r="H4961" s="130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73"/>
      <c r="J4961" s="74"/>
      <c r="K4961" s="78"/>
    </row>
    <row r="4962" spans="1:11" s="131" customFormat="1" ht="41.25" customHeight="1" thickBot="1">
      <c r="A4962" s="68"/>
      <c r="B4962" s="77"/>
      <c r="C4962" s="76"/>
      <c r="D4962" s="69" t="e">
        <f>VLOOKUP($C4961:$C$4969,$C$27:$D$4969,2,0)</f>
        <v>#N/A</v>
      </c>
      <c r="E4962" s="79"/>
      <c r="F4962" s="70" t="e">
        <f>VLOOKUP($E4962:$E$4969,'PLANO DE APLICAÇÃO'!$A$4:$B$1013,2,0)</f>
        <v>#N/A</v>
      </c>
      <c r="G4962" s="71"/>
      <c r="H4962" s="130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73"/>
      <c r="J4962" s="74"/>
      <c r="K4962" s="78"/>
    </row>
    <row r="4963" spans="1:11" s="131" customFormat="1" ht="41.25" customHeight="1" thickBot="1">
      <c r="A4963" s="68"/>
      <c r="B4963" s="77"/>
      <c r="C4963" s="76"/>
      <c r="D4963" s="69" t="e">
        <f>VLOOKUP($C4962:$C$4969,$C$27:$D$4969,2,0)</f>
        <v>#N/A</v>
      </c>
      <c r="E4963" s="79"/>
      <c r="F4963" s="70" t="e">
        <f>VLOOKUP($E4963:$E$4969,'PLANO DE APLICAÇÃO'!$A$4:$B$1013,2,0)</f>
        <v>#N/A</v>
      </c>
      <c r="G4963" s="71"/>
      <c r="H4963" s="130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73"/>
      <c r="J4963" s="74"/>
      <c r="K4963" s="78"/>
    </row>
    <row r="4964" spans="1:11" s="131" customFormat="1" ht="41.25" customHeight="1" thickBot="1">
      <c r="A4964" s="68"/>
      <c r="B4964" s="77"/>
      <c r="C4964" s="76"/>
      <c r="D4964" s="69" t="e">
        <f>VLOOKUP($C4963:$C$4969,$C$27:$D$4969,2,0)</f>
        <v>#N/A</v>
      </c>
      <c r="E4964" s="79"/>
      <c r="F4964" s="70" t="e">
        <f>VLOOKUP($E4964:$E$4969,'PLANO DE APLICAÇÃO'!$A$4:$B$1013,2,0)</f>
        <v>#N/A</v>
      </c>
      <c r="G4964" s="71"/>
      <c r="H4964" s="130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73"/>
      <c r="J4964" s="74"/>
      <c r="K4964" s="78"/>
    </row>
    <row r="4965" spans="1:11" s="131" customFormat="1" ht="41.25" customHeight="1" thickBot="1">
      <c r="A4965" s="68"/>
      <c r="B4965" s="77"/>
      <c r="C4965" s="76"/>
      <c r="D4965" s="69" t="e">
        <f>VLOOKUP($C4964:$C$4969,$C$27:$D$4969,2,0)</f>
        <v>#N/A</v>
      </c>
      <c r="E4965" s="79"/>
      <c r="F4965" s="70" t="e">
        <f>VLOOKUP($E4965:$E$4969,'PLANO DE APLICAÇÃO'!$A$4:$B$1013,2,0)</f>
        <v>#N/A</v>
      </c>
      <c r="G4965" s="71"/>
      <c r="H4965" s="130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73"/>
      <c r="J4965" s="74"/>
      <c r="K4965" s="78"/>
    </row>
    <row r="4966" spans="1:11" s="131" customFormat="1" ht="41.25" customHeight="1" thickBot="1">
      <c r="A4966" s="68"/>
      <c r="B4966" s="77"/>
      <c r="C4966" s="76"/>
      <c r="D4966" s="69" t="e">
        <f>VLOOKUP($C4965:$C$4969,$C$27:$D$4969,2,0)</f>
        <v>#N/A</v>
      </c>
      <c r="E4966" s="79"/>
      <c r="F4966" s="70" t="e">
        <f>VLOOKUP($E4966:$E$4969,'PLANO DE APLICAÇÃO'!$A$4:$B$1013,2,0)</f>
        <v>#N/A</v>
      </c>
      <c r="G4966" s="71"/>
      <c r="H4966" s="130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73"/>
      <c r="J4966" s="74"/>
      <c r="K4966" s="78"/>
    </row>
    <row r="4967" spans="1:11" s="131" customFormat="1" ht="41.25" customHeight="1" thickBot="1">
      <c r="A4967" s="68"/>
      <c r="B4967" s="77"/>
      <c r="C4967" s="76"/>
      <c r="D4967" s="69" t="e">
        <f>VLOOKUP($C4966:$C$4969,$C$27:$D$4969,2,0)</f>
        <v>#N/A</v>
      </c>
      <c r="E4967" s="79"/>
      <c r="F4967" s="70" t="e">
        <f>VLOOKUP($E4967:$E$4969,'PLANO DE APLICAÇÃO'!$A$4:$B$1013,2,0)</f>
        <v>#N/A</v>
      </c>
      <c r="G4967" s="71"/>
      <c r="H4967" s="130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73"/>
      <c r="J4967" s="74"/>
      <c r="K4967" s="78"/>
    </row>
    <row r="4968" spans="1:11" s="131" customFormat="1" ht="41.25" customHeight="1" thickBot="1">
      <c r="A4968" s="68"/>
      <c r="B4968" s="77"/>
      <c r="C4968" s="76"/>
      <c r="D4968" s="69" t="e">
        <f>VLOOKUP($C4967:$C$4969,$C$27:$D$4969,2,0)</f>
        <v>#N/A</v>
      </c>
      <c r="E4968" s="79"/>
      <c r="F4968" s="70" t="e">
        <f>VLOOKUP($E4968:$E$4969,'PLANO DE APLICAÇÃO'!$A$4:$B$1013,2,0)</f>
        <v>#N/A</v>
      </c>
      <c r="G4968" s="71"/>
      <c r="H4968" s="130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73"/>
      <c r="J4968" s="74"/>
      <c r="K4968" s="78"/>
    </row>
    <row r="4969" spans="1:11" s="131" customFormat="1" ht="41.25" customHeight="1" thickBot="1">
      <c r="A4969" s="68"/>
      <c r="B4969" s="77"/>
      <c r="C4969" s="76"/>
      <c r="D4969" s="69" t="e">
        <f>VLOOKUP($C4968:$C$4969,$C$27:$D$4969,2,0)</f>
        <v>#N/A</v>
      </c>
      <c r="E4969" s="79"/>
      <c r="F4969" s="70" t="e">
        <f>VLOOKUP($E4969:$E$4969,'PLANO DE APLICAÇÃO'!$A$4:$B$1013,2,0)</f>
        <v>#N/A</v>
      </c>
      <c r="G4969" s="71"/>
      <c r="H4969" s="130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73"/>
      <c r="J4969" s="74"/>
      <c r="K4969" s="78"/>
    </row>
    <row r="4970" spans="1:11" s="131" customFormat="1" ht="41.25" customHeight="1" thickBot="1">
      <c r="A4970" s="68"/>
      <c r="B4970" s="77"/>
      <c r="C4970" s="76"/>
      <c r="D4970" s="69" t="e">
        <f>VLOOKUP($C4969:$C$4969,$C$27:$D$4969,2,0)</f>
        <v>#N/A</v>
      </c>
      <c r="E4970" s="79"/>
      <c r="F4970" s="70" t="e">
        <f>VLOOKUP($E$4969:$E4970,'PLANO DE APLICAÇÃO'!$A$4:$B$1013,2,0)</f>
        <v>#N/A</v>
      </c>
      <c r="G4970" s="71"/>
      <c r="H4970" s="130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73"/>
      <c r="J4970" s="74"/>
      <c r="K4970" s="78"/>
    </row>
  </sheetData>
  <sheetProtection algorithmName="SHA-512" hashValue="/N00zf3i5a0rUxk2lJAKMRh9sDnOtu71ylBmIbv5sNwvitcjdBXaZnyBbvu1MF6G2fOdSbLLg5XI/ZFhGUHwag==" saltValue="wgJUY7tBtoU80ZiLu/xRXA==" spinCount="100000" sheet="1" objects="1" scenarios="1" autoFilter="0"/>
  <protectedRanges>
    <protectedRange algorithmName="SHA-512" hashValue="iXq7U+Y/SNoLpIIqJ4iTTnueFzFPxaulpGPxd659thzOXQB77h3+zm9gcsnZCG/GpkkIy4kx9EPVr/J/UG/fQg==" saltValue="P6nj6OeBpvoLngXxZXrJBA==" spinCount="100000" sqref="A27:XFD409" name="Intervalo1"/>
  </protectedRanges>
  <autoFilter ref="A26:K4970">
    <filterColumn colId="5"/>
    <filterColumn colId="9"/>
  </autoFilter>
  <mergeCells count="25">
    <mergeCell ref="C19:K19"/>
    <mergeCell ref="A21:B21"/>
    <mergeCell ref="E21:I21"/>
    <mergeCell ref="J21:K21"/>
    <mergeCell ref="A23:B23"/>
    <mergeCell ref="C23:G23"/>
    <mergeCell ref="H23:K23"/>
    <mergeCell ref="A13:B13"/>
    <mergeCell ref="C13:K13"/>
    <mergeCell ref="A15:B15"/>
    <mergeCell ref="C15:D15"/>
    <mergeCell ref="A17:B17"/>
    <mergeCell ref="C17:K17"/>
    <mergeCell ref="A7:B7"/>
    <mergeCell ref="C7:K7"/>
    <mergeCell ref="A9:B9"/>
    <mergeCell ref="C9:K9"/>
    <mergeCell ref="A11:B11"/>
    <mergeCell ref="C11:K1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31" firstPageNumber="0" fitToHeight="104" orientation="portrait" horizontalDpi="300" verticalDpi="300" r:id="rId1"/>
  <colBreaks count="1" manualBreakCount="1">
    <brk id="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APLICAÇÃO'!$A$4:$A$53</xm:f>
          </x14:formula1>
          <x14:formula2>
            <xm:f>0</xm:f>
          </x14:formula2>
          <xm:sqref>E27:E4970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W95"/>
  <sheetViews>
    <sheetView view="pageBreakPreview" topLeftCell="A67" zoomScale="90" zoomScaleNormal="75" zoomScaleSheetLayoutView="90" zoomScalePageLayoutView="64" workbookViewId="0">
      <selection activeCell="M79" sqref="M79:O79"/>
    </sheetView>
  </sheetViews>
  <sheetFormatPr defaultRowHeight="15"/>
  <cols>
    <col min="1" max="1" width="7.7109375" style="65" customWidth="1"/>
    <col min="2" max="2" width="3.5703125" style="65" customWidth="1"/>
    <col min="3" max="3" width="3.7109375" style="65" customWidth="1"/>
    <col min="4" max="4" width="2.5703125" style="65" customWidth="1"/>
    <col min="5" max="5" width="3.85546875" style="65" customWidth="1"/>
    <col min="6" max="6" width="16.28515625" style="65" customWidth="1"/>
    <col min="7" max="8" width="6.85546875" style="65" customWidth="1"/>
    <col min="9" max="9" width="9" style="65" customWidth="1"/>
    <col min="10" max="10" width="10.140625" style="65" customWidth="1"/>
    <col min="11" max="11" width="8.7109375" style="65" customWidth="1"/>
    <col min="12" max="12" width="18.7109375" style="65" customWidth="1"/>
    <col min="13" max="14" width="8.5703125" style="65" customWidth="1"/>
    <col min="15" max="15" width="17.7109375" style="65" customWidth="1"/>
    <col min="16" max="257" width="9" style="65" customWidth="1"/>
    <col min="258" max="1025" width="9" customWidth="1"/>
  </cols>
  <sheetData>
    <row r="1" spans="1:15" ht="22.5" customHeight="1">
      <c r="A1" s="205" t="s">
        <v>341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22.5" customHeight="1">
      <c r="A2" s="205" t="s">
        <v>104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26.25" customHeight="1">
      <c r="A3" s="205" t="s">
        <v>105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ht="16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6.5" customHeight="1">
      <c r="A5" s="206" t="s">
        <v>106</v>
      </c>
      <c r="B5" s="206"/>
      <c r="C5" s="206"/>
      <c r="D5" s="206"/>
      <c r="E5" s="206"/>
      <c r="F5" s="207" t="str">
        <f>CADASTRO!$B$5</f>
        <v>INSTITUIÇÃO ESPÍRITA NOSSO LAR</v>
      </c>
      <c r="G5" s="207"/>
      <c r="H5" s="207"/>
      <c r="I5" s="207"/>
      <c r="J5" s="207"/>
      <c r="K5" s="207"/>
      <c r="L5" s="207"/>
      <c r="M5" s="207"/>
      <c r="N5" s="207"/>
      <c r="O5" s="207"/>
    </row>
    <row r="6" spans="1:15" ht="16.5" customHeight="1">
      <c r="A6" s="206" t="s">
        <v>342</v>
      </c>
      <c r="B6" s="206"/>
      <c r="C6" s="206"/>
      <c r="D6" s="206"/>
      <c r="E6" s="206"/>
      <c r="F6" s="206"/>
      <c r="G6" s="206"/>
      <c r="H6" s="208" t="str">
        <f>CADASTRO!B5</f>
        <v>INSTITUIÇÃO ESPÍRITA NOSSO LAR</v>
      </c>
      <c r="I6" s="208"/>
      <c r="J6" s="208"/>
      <c r="K6" s="208"/>
      <c r="L6" s="208"/>
      <c r="M6" s="208"/>
      <c r="N6" s="208"/>
      <c r="O6" s="208"/>
    </row>
    <row r="7" spans="1:15" ht="16.5" customHeight="1">
      <c r="A7" s="82" t="s">
        <v>4</v>
      </c>
      <c r="B7" s="208" t="str">
        <f>'ANEXO RP14 COMPLEMENTAR'!C9</f>
        <v>45.308.178/0001-32</v>
      </c>
      <c r="C7" s="208"/>
      <c r="D7" s="208"/>
      <c r="E7" s="208"/>
      <c r="F7" s="208"/>
      <c r="G7" s="208"/>
      <c r="H7" s="208"/>
      <c r="I7" s="208"/>
      <c r="J7" s="81"/>
      <c r="K7" s="83"/>
      <c r="L7" s="83"/>
      <c r="M7" s="83"/>
      <c r="N7" s="83"/>
      <c r="O7" s="83"/>
    </row>
    <row r="8" spans="1:15" ht="16.5" customHeight="1">
      <c r="A8" s="206" t="s">
        <v>7</v>
      </c>
      <c r="B8" s="206"/>
      <c r="C8" s="206"/>
      <c r="D8" s="206"/>
      <c r="E8" s="206"/>
      <c r="F8" s="209" t="str">
        <f>'ANEXO RP14 COMPLEMENTAR'!C11</f>
        <v>AV: AMÉLIA ANTUNES PINHEIRO Nº1123 - NOSSA SENHORA DAS GRAÇAS CEP:14401-043</v>
      </c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6.5" customHeight="1">
      <c r="A9" s="206" t="s">
        <v>109</v>
      </c>
      <c r="B9" s="206"/>
      <c r="C9" s="206"/>
      <c r="D9" s="206"/>
      <c r="E9" s="206"/>
      <c r="F9" s="206"/>
      <c r="G9" s="209" t="str">
        <f>'ANEXO RP14 COMPLEMENTAR'!C13</f>
        <v>FERNANDO AURELIO VIEIRA</v>
      </c>
      <c r="H9" s="209"/>
      <c r="I9" s="209"/>
      <c r="J9" s="209"/>
      <c r="K9" s="209"/>
      <c r="L9" s="209"/>
      <c r="M9" s="209"/>
      <c r="N9" s="209"/>
      <c r="O9" s="209"/>
    </row>
    <row r="10" spans="1:15" ht="16.5" customHeight="1">
      <c r="A10" s="82" t="s">
        <v>36</v>
      </c>
      <c r="B10" s="208" t="str">
        <f>'ANEXO RP14 COMPLEMENTAR'!C15</f>
        <v>039.438.048-79</v>
      </c>
      <c r="C10" s="208"/>
      <c r="D10" s="208"/>
      <c r="E10" s="208"/>
      <c r="F10" s="208"/>
      <c r="G10" s="208"/>
      <c r="H10" s="208"/>
      <c r="I10" s="83"/>
      <c r="J10" s="83"/>
      <c r="K10" s="83"/>
      <c r="L10" s="83"/>
      <c r="M10" s="83"/>
      <c r="N10" s="83"/>
      <c r="O10" s="83"/>
    </row>
    <row r="11" spans="1:15" ht="16.5" customHeight="1">
      <c r="A11" s="206" t="s">
        <v>110</v>
      </c>
      <c r="B11" s="206"/>
      <c r="C11" s="208" t="str">
        <f>'ANEXO RP14 COMPLEMENTAR'!C17</f>
        <v>PARCERIA ESTABELECIDA PELA ADMINISTRAÇÃO PUBLICA COM A ENTIDADE PARA EXECUÇÃO DO SERVIÇO DE ACOLHIMENTO INSTITUCIONAL - MODALIDADE ABRIGO INSTITUCIONAL PARA IDOSOS - PROTEÇÃO SOCIAL ESPECIAL DE ALTA COMPLEXIBILIDADE.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6.5" customHeight="1">
      <c r="A12" s="206" t="s">
        <v>112</v>
      </c>
      <c r="B12" s="206"/>
      <c r="C12" s="206"/>
      <c r="D12" s="210">
        <f>'ANEXO RP14 COMPLEMENTAR'!C21</f>
        <v>2019</v>
      </c>
      <c r="E12" s="210"/>
      <c r="F12" s="210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6.5" customHeight="1">
      <c r="A13" s="206" t="s">
        <v>113</v>
      </c>
      <c r="B13" s="206"/>
      <c r="C13" s="206"/>
      <c r="D13" s="206"/>
      <c r="E13" s="206"/>
      <c r="F13" s="206"/>
      <c r="G13" s="208" t="str">
        <f>'ANEXO RP14 COMPLEMENTAR'!C23</f>
        <v>MUNICIPAL</v>
      </c>
      <c r="H13" s="208"/>
      <c r="I13" s="208"/>
      <c r="J13" s="208"/>
      <c r="K13" s="85"/>
      <c r="L13" s="85"/>
      <c r="M13" s="85"/>
      <c r="N13" s="211"/>
      <c r="O13" s="211"/>
    </row>
    <row r="14" spans="1:15" ht="16.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6.5" customHeight="1">
      <c r="A15" s="212" t="s">
        <v>343</v>
      </c>
      <c r="B15" s="212"/>
      <c r="C15" s="212"/>
      <c r="D15" s="212"/>
      <c r="E15" s="212"/>
      <c r="F15" s="212"/>
      <c r="G15" s="212" t="s">
        <v>344</v>
      </c>
      <c r="H15" s="212"/>
      <c r="I15" s="212"/>
      <c r="J15" s="212"/>
      <c r="K15" s="212" t="s">
        <v>345</v>
      </c>
      <c r="L15" s="212"/>
      <c r="M15" s="212"/>
      <c r="N15" s="212" t="s">
        <v>346</v>
      </c>
      <c r="O15" s="212"/>
    </row>
    <row r="16" spans="1:15" ht="31.5" customHeight="1">
      <c r="A16" s="213" t="s">
        <v>347</v>
      </c>
      <c r="B16" s="213"/>
      <c r="C16" s="213"/>
      <c r="D16" s="213"/>
      <c r="E16" s="213"/>
      <c r="F16" s="86" t="s">
        <v>348</v>
      </c>
      <c r="G16" s="214">
        <v>43479</v>
      </c>
      <c r="H16" s="214"/>
      <c r="I16" s="214"/>
      <c r="J16" s="214"/>
      <c r="K16" s="215">
        <v>43830</v>
      </c>
      <c r="L16" s="215"/>
      <c r="M16" s="215"/>
      <c r="N16" s="216">
        <v>906726</v>
      </c>
      <c r="O16" s="216"/>
    </row>
    <row r="17" spans="1:16" ht="22.5" customHeight="1">
      <c r="A17" s="217" t="s">
        <v>349</v>
      </c>
      <c r="B17" s="217"/>
      <c r="C17" s="217"/>
      <c r="D17" s="217"/>
      <c r="E17" s="217"/>
      <c r="F17" s="87"/>
      <c r="G17" s="214"/>
      <c r="H17" s="214"/>
      <c r="I17" s="214"/>
      <c r="J17" s="214"/>
      <c r="K17" s="218"/>
      <c r="L17" s="218"/>
      <c r="M17" s="218"/>
      <c r="N17" s="216"/>
      <c r="O17" s="216"/>
      <c r="P17" s="65">
        <f>N17/12</f>
        <v>0</v>
      </c>
    </row>
    <row r="18" spans="1:16" ht="22.5" customHeight="1">
      <c r="A18" s="217" t="s">
        <v>349</v>
      </c>
      <c r="B18" s="217"/>
      <c r="C18" s="217"/>
      <c r="D18" s="217"/>
      <c r="E18" s="217"/>
      <c r="F18" s="87"/>
      <c r="G18" s="214"/>
      <c r="H18" s="214"/>
      <c r="I18" s="214"/>
      <c r="J18" s="214"/>
      <c r="K18" s="218"/>
      <c r="L18" s="218"/>
      <c r="M18" s="218"/>
      <c r="N18" s="216"/>
      <c r="O18" s="216"/>
    </row>
    <row r="19" spans="1:16" ht="27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6" ht="16.5" customHeight="1">
      <c r="A20" s="219" t="s">
        <v>350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</row>
    <row r="21" spans="1:16" ht="39" customHeight="1">
      <c r="A21" s="220" t="s">
        <v>351</v>
      </c>
      <c r="B21" s="220"/>
      <c r="C21" s="220"/>
      <c r="D21" s="220"/>
      <c r="E21" s="220"/>
      <c r="F21" s="220" t="s">
        <v>352</v>
      </c>
      <c r="G21" s="220"/>
      <c r="H21" s="220"/>
      <c r="I21" s="221" t="s">
        <v>353</v>
      </c>
      <c r="J21" s="221"/>
      <c r="K21" s="221"/>
      <c r="L21" s="220" t="s">
        <v>354</v>
      </c>
      <c r="M21" s="220"/>
      <c r="N21" s="220" t="s">
        <v>355</v>
      </c>
      <c r="O21" s="220"/>
    </row>
    <row r="22" spans="1:16" s="88" customFormat="1" ht="21.75" customHeight="1">
      <c r="A22" s="222">
        <v>43490</v>
      </c>
      <c r="B22" s="222"/>
      <c r="C22" s="222"/>
      <c r="D22" s="222"/>
      <c r="E22" s="222"/>
      <c r="F22" s="223">
        <v>75560.5</v>
      </c>
      <c r="G22" s="223"/>
      <c r="H22" s="223"/>
      <c r="I22" s="222">
        <v>43490</v>
      </c>
      <c r="J22" s="222"/>
      <c r="K22" s="222"/>
      <c r="L22" s="224" t="s">
        <v>356</v>
      </c>
      <c r="M22" s="224"/>
      <c r="N22" s="225">
        <v>75560.5</v>
      </c>
      <c r="O22" s="225"/>
    </row>
    <row r="23" spans="1:16" ht="21.75" customHeight="1">
      <c r="A23" s="222">
        <v>43511</v>
      </c>
      <c r="B23" s="222"/>
      <c r="C23" s="222"/>
      <c r="D23" s="222"/>
      <c r="E23" s="222"/>
      <c r="F23" s="223">
        <v>75560.5</v>
      </c>
      <c r="G23" s="223"/>
      <c r="H23" s="223"/>
      <c r="I23" s="222">
        <v>43511</v>
      </c>
      <c r="J23" s="222"/>
      <c r="K23" s="222"/>
      <c r="L23" s="224" t="s">
        <v>356</v>
      </c>
      <c r="M23" s="224"/>
      <c r="N23" s="225">
        <v>75560.5</v>
      </c>
      <c r="O23" s="225"/>
    </row>
    <row r="24" spans="1:16" ht="21.75" customHeight="1">
      <c r="A24" s="222">
        <v>43539</v>
      </c>
      <c r="B24" s="222"/>
      <c r="C24" s="222"/>
      <c r="D24" s="222"/>
      <c r="E24" s="222"/>
      <c r="F24" s="223">
        <v>75560.5</v>
      </c>
      <c r="G24" s="223"/>
      <c r="H24" s="223"/>
      <c r="I24" s="222">
        <v>43539</v>
      </c>
      <c r="J24" s="222"/>
      <c r="K24" s="222"/>
      <c r="L24" s="224" t="s">
        <v>356</v>
      </c>
      <c r="M24" s="224"/>
      <c r="N24" s="225">
        <v>75560.5</v>
      </c>
      <c r="O24" s="225"/>
    </row>
    <row r="25" spans="1:16" ht="21.75" customHeight="1">
      <c r="A25" s="222">
        <v>43570</v>
      </c>
      <c r="B25" s="222"/>
      <c r="C25" s="222"/>
      <c r="D25" s="222"/>
      <c r="E25" s="222"/>
      <c r="F25" s="223">
        <v>75560.5</v>
      </c>
      <c r="G25" s="223"/>
      <c r="H25" s="223"/>
      <c r="I25" s="222">
        <v>43570</v>
      </c>
      <c r="J25" s="222"/>
      <c r="K25" s="222"/>
      <c r="L25" s="224" t="s">
        <v>356</v>
      </c>
      <c r="M25" s="224"/>
      <c r="N25" s="225">
        <v>75560.5</v>
      </c>
      <c r="O25" s="225"/>
    </row>
    <row r="26" spans="1:16" ht="21.75" customHeight="1" thickBot="1">
      <c r="A26" s="222">
        <v>43600</v>
      </c>
      <c r="B26" s="222"/>
      <c r="C26" s="222"/>
      <c r="D26" s="222"/>
      <c r="E26" s="222"/>
      <c r="F26" s="223">
        <v>75560.5</v>
      </c>
      <c r="G26" s="223"/>
      <c r="H26" s="223"/>
      <c r="I26" s="222">
        <v>43600</v>
      </c>
      <c r="J26" s="222"/>
      <c r="K26" s="222"/>
      <c r="L26" s="224" t="s">
        <v>356</v>
      </c>
      <c r="M26" s="224"/>
      <c r="N26" s="225">
        <v>75560.5</v>
      </c>
      <c r="O26" s="225"/>
    </row>
    <row r="27" spans="1:16" ht="21.75" customHeight="1" thickBot="1">
      <c r="A27" s="222">
        <v>43633</v>
      </c>
      <c r="B27" s="222"/>
      <c r="C27" s="222"/>
      <c r="D27" s="222"/>
      <c r="E27" s="222"/>
      <c r="F27" s="223">
        <v>75560.5</v>
      </c>
      <c r="G27" s="223"/>
      <c r="H27" s="223"/>
      <c r="I27" s="222">
        <v>43633</v>
      </c>
      <c r="J27" s="222"/>
      <c r="K27" s="222"/>
      <c r="L27" s="224" t="s">
        <v>356</v>
      </c>
      <c r="M27" s="224"/>
      <c r="N27" s="226">
        <v>75560.5</v>
      </c>
      <c r="O27" s="227"/>
    </row>
    <row r="28" spans="1:16" ht="21.75" customHeight="1" thickBot="1">
      <c r="A28" s="222">
        <v>43661</v>
      </c>
      <c r="B28" s="222"/>
      <c r="C28" s="222"/>
      <c r="D28" s="222"/>
      <c r="E28" s="222"/>
      <c r="F28" s="223">
        <v>75560.5</v>
      </c>
      <c r="G28" s="223"/>
      <c r="H28" s="223"/>
      <c r="I28" s="228">
        <v>43661</v>
      </c>
      <c r="J28" s="229"/>
      <c r="K28" s="230"/>
      <c r="L28" s="224" t="s">
        <v>356</v>
      </c>
      <c r="M28" s="224"/>
      <c r="N28" s="226">
        <v>75560.5</v>
      </c>
      <c r="O28" s="227"/>
    </row>
    <row r="29" spans="1:16" ht="21.75" customHeight="1" thickBot="1">
      <c r="A29" s="222">
        <v>43692</v>
      </c>
      <c r="B29" s="222"/>
      <c r="C29" s="222"/>
      <c r="D29" s="222"/>
      <c r="E29" s="222"/>
      <c r="F29" s="223">
        <v>75560.5</v>
      </c>
      <c r="G29" s="223"/>
      <c r="H29" s="223"/>
      <c r="I29" s="228">
        <v>43692</v>
      </c>
      <c r="J29" s="229"/>
      <c r="K29" s="230"/>
      <c r="L29" s="224" t="s">
        <v>356</v>
      </c>
      <c r="M29" s="224"/>
      <c r="N29" s="226">
        <v>75560.5</v>
      </c>
      <c r="O29" s="227"/>
    </row>
    <row r="30" spans="1:16" ht="21.75" customHeight="1" thickBot="1">
      <c r="A30" s="222">
        <v>43723</v>
      </c>
      <c r="B30" s="222"/>
      <c r="C30" s="222"/>
      <c r="D30" s="222"/>
      <c r="E30" s="222"/>
      <c r="F30" s="223">
        <v>75560.5</v>
      </c>
      <c r="G30" s="223"/>
      <c r="H30" s="223"/>
      <c r="I30" s="228">
        <v>43723</v>
      </c>
      <c r="J30" s="229"/>
      <c r="K30" s="230"/>
      <c r="L30" s="224" t="s">
        <v>356</v>
      </c>
      <c r="M30" s="224"/>
      <c r="N30" s="226">
        <v>75560.5</v>
      </c>
      <c r="O30" s="227"/>
    </row>
    <row r="31" spans="1:16" ht="21.75" customHeight="1" thickBot="1">
      <c r="A31" s="222">
        <v>43753</v>
      </c>
      <c r="B31" s="222"/>
      <c r="C31" s="222"/>
      <c r="D31" s="222"/>
      <c r="E31" s="222"/>
      <c r="F31" s="223">
        <v>75560.5</v>
      </c>
      <c r="G31" s="223"/>
      <c r="H31" s="223"/>
      <c r="I31" s="228">
        <v>43753</v>
      </c>
      <c r="J31" s="229"/>
      <c r="K31" s="230"/>
      <c r="L31" s="224" t="s">
        <v>356</v>
      </c>
      <c r="M31" s="224"/>
      <c r="N31" s="226">
        <v>75560.5</v>
      </c>
      <c r="O31" s="227"/>
    </row>
    <row r="32" spans="1:16" ht="21.75" customHeight="1" thickBot="1">
      <c r="A32" s="222">
        <v>43784</v>
      </c>
      <c r="B32" s="222"/>
      <c r="C32" s="222"/>
      <c r="D32" s="222"/>
      <c r="E32" s="222"/>
      <c r="F32" s="223">
        <v>75560.5</v>
      </c>
      <c r="G32" s="223"/>
      <c r="H32" s="223"/>
      <c r="I32" s="228">
        <v>43784</v>
      </c>
      <c r="J32" s="229"/>
      <c r="K32" s="230"/>
      <c r="L32" s="224" t="s">
        <v>356</v>
      </c>
      <c r="M32" s="224"/>
      <c r="N32" s="226">
        <v>75560.5</v>
      </c>
      <c r="O32" s="227"/>
    </row>
    <row r="33" spans="1:15" ht="21.75" customHeight="1" thickBot="1">
      <c r="A33" s="222">
        <v>43814</v>
      </c>
      <c r="B33" s="222"/>
      <c r="C33" s="222"/>
      <c r="D33" s="222"/>
      <c r="E33" s="222"/>
      <c r="F33" s="223">
        <v>75560.5</v>
      </c>
      <c r="G33" s="223"/>
      <c r="H33" s="223"/>
      <c r="I33" s="228">
        <v>43814</v>
      </c>
      <c r="J33" s="229"/>
      <c r="K33" s="230"/>
      <c r="L33" s="224" t="s">
        <v>356</v>
      </c>
      <c r="M33" s="224"/>
      <c r="N33" s="226">
        <v>75560.5</v>
      </c>
      <c r="O33" s="227"/>
    </row>
    <row r="34" spans="1:15" s="89" customFormat="1" ht="21.75" customHeight="1" thickBot="1">
      <c r="A34" s="231" t="s">
        <v>357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O34" s="232"/>
    </row>
    <row r="35" spans="1:15" s="89" customFormat="1" ht="21.75" customHeight="1" thickBot="1">
      <c r="A35" s="231" t="s">
        <v>358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3">
        <f>SUM(N22:O33)</f>
        <v>906726</v>
      </c>
      <c r="O35" s="234"/>
    </row>
    <row r="36" spans="1:15" s="89" customFormat="1" ht="21.75" customHeight="1" thickBot="1">
      <c r="A36" s="231" t="s">
        <v>359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2">
        <v>857.36</v>
      </c>
      <c r="O36" s="232"/>
    </row>
    <row r="37" spans="1:15" s="89" customFormat="1" ht="21.75" customHeight="1">
      <c r="A37" s="231" t="s">
        <v>360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2">
        <v>0</v>
      </c>
      <c r="O37" s="232"/>
    </row>
    <row r="38" spans="1:15" s="89" customFormat="1" ht="21.75" customHeight="1">
      <c r="A38" s="231" t="s">
        <v>361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5">
        <f>N34+N35+N36+N37</f>
        <v>907583.36</v>
      </c>
      <c r="O38" s="235"/>
    </row>
    <row r="39" spans="1:15" s="89" customFormat="1" ht="20.2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5"/>
      <c r="O39" s="235"/>
    </row>
    <row r="40" spans="1:15" ht="20.25" customHeight="1">
      <c r="A40" s="231" t="s">
        <v>362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2"/>
      <c r="O40" s="232"/>
    </row>
    <row r="41" spans="1:15" ht="20.25" customHeight="1">
      <c r="A41" s="231" t="s">
        <v>363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5">
        <f>N38+N40</f>
        <v>907583.36</v>
      </c>
      <c r="O41" s="235"/>
    </row>
    <row r="42" spans="1:15" ht="14.25" customHeight="1">
      <c r="A42" s="236" t="s">
        <v>364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</row>
    <row r="43" spans="1:15" ht="14.25" customHeight="1">
      <c r="A43" s="236" t="s">
        <v>365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</row>
    <row r="44" spans="1:15" ht="14.25" customHeight="1">
      <c r="A44" s="236" t="s">
        <v>366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</row>
    <row r="45" spans="1:15" ht="14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50.25" customHeight="1">
      <c r="A46" s="237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</row>
    <row r="47" spans="1:15" ht="29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1:15" ht="21.75" customHeight="1">
      <c r="A48" s="238" t="s">
        <v>367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</row>
    <row r="49" spans="1:15" ht="20.25" customHeight="1">
      <c r="A49" s="239" t="s">
        <v>368</v>
      </c>
      <c r="B49" s="239"/>
      <c r="C49" s="239"/>
      <c r="D49" s="239"/>
      <c r="E49" s="239"/>
      <c r="F49" s="239"/>
      <c r="G49" s="240" t="str">
        <f>G13</f>
        <v>MUNICIPAL</v>
      </c>
      <c r="H49" s="240"/>
      <c r="I49" s="240"/>
      <c r="J49" s="240"/>
      <c r="K49" s="240"/>
      <c r="L49" s="240"/>
      <c r="M49" s="240"/>
      <c r="N49" s="240"/>
      <c r="O49" s="240"/>
    </row>
    <row r="50" spans="1:15" ht="115.5" customHeight="1">
      <c r="A50" s="241" t="s">
        <v>369</v>
      </c>
      <c r="B50" s="241"/>
      <c r="C50" s="241"/>
      <c r="D50" s="241"/>
      <c r="E50" s="241"/>
      <c r="F50" s="241"/>
      <c r="G50" s="241" t="s">
        <v>370</v>
      </c>
      <c r="H50" s="241"/>
      <c r="I50" s="241"/>
      <c r="J50" s="220" t="s">
        <v>371</v>
      </c>
      <c r="K50" s="220"/>
      <c r="L50" s="92" t="s">
        <v>372</v>
      </c>
      <c r="M50" s="220" t="s">
        <v>373</v>
      </c>
      <c r="N50" s="220"/>
      <c r="O50" s="92" t="s">
        <v>374</v>
      </c>
    </row>
    <row r="51" spans="1:15" s="89" customFormat="1" ht="22.5" customHeight="1">
      <c r="A51" s="242" t="s">
        <v>375</v>
      </c>
      <c r="B51" s="242"/>
      <c r="C51" s="242"/>
      <c r="D51" s="242"/>
      <c r="E51" s="242"/>
      <c r="F51" s="242"/>
      <c r="G51" s="243">
        <f>SUMIFS('ANEXO RP14 COMPLEMENTAR'!$I$27:$I$4970,'ANEXO RP14 COMPLEMENTAR'!$A$27:$A$4970,"&gt;="&amp;Plan2!$A$5,'ANEXO RP14 COMPLEMENTAR'!$A$27:$A$4970,"&lt;="&amp;Plan2!$A$6,'ANEXO RP14 COMPLEMENTAR'!$H$27:$H$4970,A51)</f>
        <v>731851.59000000369</v>
      </c>
      <c r="H51" s="243"/>
      <c r="I51" s="243"/>
      <c r="J51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COMPLEMENTAR'!$H$27:$H$4970,A51)</f>
        <v>0</v>
      </c>
      <c r="K51" s="243"/>
      <c r="L51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COMPLEMENTAR'!$H$27:$H$4970,A51)</f>
        <v>731851.59000000369</v>
      </c>
      <c r="M51" s="244">
        <f t="shared" ref="M51:M66" si="0">J51+L51</f>
        <v>731851.59000000369</v>
      </c>
      <c r="N51" s="244"/>
      <c r="O51" s="94">
        <f>SUMIFS('ANEXO RP14 COMPLEMENTAR'!$I$27:$I$4970,'ANEXO RP14 COMPLEMENTAR'!$A$27:$A$4970,"&gt;="&amp;Plan2!$A$5,'ANEXO RP14 COMPLEMENTAR'!$A$27:$A$4970,"&lt;="&amp;Plan2!$A$6,'ANEXO RP14 COMPLEMENTAR'!$J$27:$J$4970,"",'ANEXO RP14 COMPLEMENTAR'!$H$27:$H$4970,A51)</f>
        <v>0</v>
      </c>
    </row>
    <row r="52" spans="1:15" s="89" customFormat="1" ht="22.5" customHeight="1">
      <c r="A52" s="242" t="s">
        <v>376</v>
      </c>
      <c r="B52" s="242"/>
      <c r="C52" s="242"/>
      <c r="D52" s="242"/>
      <c r="E52" s="242"/>
      <c r="F52" s="242"/>
      <c r="G52" s="243">
        <f>SUMIFS('ANEXO RP14 COMPLEMENTAR'!$I$27:$I$4970,'ANEXO RP14 COMPLEMENTAR'!$A$27:$A$4970,"&gt;="&amp;Plan2!$A$5,'ANEXO RP14 COMPLEMENTAR'!$A$27:$A$4970,"&lt;="&amp;Plan2!$A$6,'ANEXO RP14 COMPLEMENTAR'!$H$27:$H$4970,A52)</f>
        <v>2377.13</v>
      </c>
      <c r="H52" s="243"/>
      <c r="I52" s="243"/>
      <c r="J52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COMPLEMENTAR'!$H$27:$H$4970,A52)</f>
        <v>0</v>
      </c>
      <c r="K52" s="243"/>
      <c r="L52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COMPLEMENTAR'!$H$27:$H$4970,A52)</f>
        <v>2377.13</v>
      </c>
      <c r="M52" s="244">
        <f t="shared" si="0"/>
        <v>2377.13</v>
      </c>
      <c r="N52" s="244"/>
      <c r="O52" s="94">
        <f>SUMIFS('ANEXO RP14 COMPLEMENTAR'!$I$27:$I$4970,'ANEXO RP14 COMPLEMENTAR'!$A$27:$A$4970,"&gt;="&amp;Plan2!$A$5,'ANEXO RP14 COMPLEMENTAR'!$A$27:$A$4970,"&lt;="&amp;Plan2!$A$6,'ANEXO RP14 COMPLEMENTAR'!$J$27:$J$4970,"",'ANEXO RP14 COMPLEMENTAR'!$H$27:$H$4970,A52)</f>
        <v>0</v>
      </c>
    </row>
    <row r="53" spans="1:15" s="89" customFormat="1" ht="22.5" customHeight="1">
      <c r="A53" s="242" t="s">
        <v>377</v>
      </c>
      <c r="B53" s="242"/>
      <c r="C53" s="242"/>
      <c r="D53" s="242"/>
      <c r="E53" s="242"/>
      <c r="F53" s="242"/>
      <c r="G53" s="243">
        <f>SUMIFS('ANEXO RP14 COMPLEMENTAR'!$I$27:$I$4970,'ANEXO RP14 COMPLEMENTAR'!$A$27:$A$4970,"&gt;="&amp;Plan2!$A$5,'ANEXO RP14 COMPLEMENTAR'!$A$27:$A$4970,"&lt;="&amp;Plan2!$A$6,'ANEXO RP14 COMPLEMENTAR'!$H$27:$H$4970,A53)</f>
        <v>0</v>
      </c>
      <c r="H53" s="243"/>
      <c r="I53" s="243"/>
      <c r="J53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COMPLEMENTAR'!$H$27:$H$4970,A53)</f>
        <v>0</v>
      </c>
      <c r="K53" s="243"/>
      <c r="L53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COMPLEMENTAR'!$H$27:$H$4970,A53)</f>
        <v>0</v>
      </c>
      <c r="M53" s="244">
        <f t="shared" si="0"/>
        <v>0</v>
      </c>
      <c r="N53" s="244"/>
      <c r="O53" s="94">
        <f>SUMIFS('ANEXO RP14 COMPLEMENTAR'!$I$27:$I$4970,'ANEXO RP14 COMPLEMENTAR'!$A$27:$A$4970,"&gt;="&amp;Plan2!$A$5,'ANEXO RP14 COMPLEMENTAR'!$A$27:$A$4970,"&lt;="&amp;Plan2!$A$6,'ANEXO RP14 COMPLEMENTAR'!$J$27:$J$4970,"",'ANEXO RP14 COMPLEMENTAR'!$H$27:$H$4970,A53)</f>
        <v>0</v>
      </c>
    </row>
    <row r="54" spans="1:15" s="89" customFormat="1" ht="22.5" customHeight="1">
      <c r="A54" s="242" t="s">
        <v>378</v>
      </c>
      <c r="B54" s="242"/>
      <c r="C54" s="242"/>
      <c r="D54" s="242"/>
      <c r="E54" s="242"/>
      <c r="F54" s="242"/>
      <c r="G54" s="243">
        <f>SUMIFS('ANEXO RP14 COMPLEMENTAR'!$I$27:$I$4970,'ANEXO RP14 COMPLEMENTAR'!$A$27:$A$4970,"&gt;="&amp;Plan2!$A$5,'ANEXO RP14 COMPLEMENTAR'!$A$27:$A$4970,"&lt;="&amp;Plan2!$A$6,'ANEXO RP14 COMPLEMENTAR'!$H$27:$H$4970,A54)</f>
        <v>0</v>
      </c>
      <c r="H54" s="243"/>
      <c r="I54" s="243"/>
      <c r="J54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COMPLEMENTAR'!$H$27:$H$4970,A54)</f>
        <v>0</v>
      </c>
      <c r="K54" s="243"/>
      <c r="L54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COMPLEMENTAR'!$H$27:$H$4970,A54)</f>
        <v>0</v>
      </c>
      <c r="M54" s="244">
        <f t="shared" si="0"/>
        <v>0</v>
      </c>
      <c r="N54" s="244"/>
      <c r="O54" s="94">
        <f>SUMIFS('ANEXO RP14 COMPLEMENTAR'!$I$27:$I$4970,'ANEXO RP14 COMPLEMENTAR'!$A$27:$A$4970,"&gt;="&amp;Plan2!$A$5,'ANEXO RP14 COMPLEMENTAR'!$A$27:$A$4970,"&lt;="&amp;Plan2!$A$6,'ANEXO RP14 COMPLEMENTAR'!$J$27:$J$4970,"",'ANEXO RP14 COMPLEMENTAR'!$H$27:$H$4970,A54)</f>
        <v>0</v>
      </c>
    </row>
    <row r="55" spans="1:15" s="89" customFormat="1" ht="22.5" customHeight="1">
      <c r="A55" s="242" t="s">
        <v>379</v>
      </c>
      <c r="B55" s="242"/>
      <c r="C55" s="242"/>
      <c r="D55" s="242"/>
      <c r="E55" s="242"/>
      <c r="F55" s="242"/>
      <c r="G55" s="243">
        <f>SUMIFS('ANEXO RP14 COMPLEMENTAR'!$I$27:$I$4970,'ANEXO RP14 COMPLEMENTAR'!$A$27:$A$4970,"&gt;="&amp;Plan2!$A$5,'ANEXO RP14 COMPLEMENTAR'!$A$27:$A$4970,"&lt;="&amp;Plan2!$A$6,'ANEXO RP14 COMPLEMENTAR'!$H$27:$H$4970,A55)</f>
        <v>39857.539999999994</v>
      </c>
      <c r="H55" s="243"/>
      <c r="I55" s="243"/>
      <c r="J55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COMPLEMENTAR'!$H$27:$H$4970,A55)</f>
        <v>0</v>
      </c>
      <c r="K55" s="243"/>
      <c r="L55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COMPLEMENTAR'!$H$27:$H$4970,A55)</f>
        <v>39857.539999999994</v>
      </c>
      <c r="M55" s="244">
        <f t="shared" si="0"/>
        <v>39857.539999999994</v>
      </c>
      <c r="N55" s="244"/>
      <c r="O55" s="94">
        <f>SUMIFS('ANEXO RP14 COMPLEMENTAR'!$I$27:$I$4970,'ANEXO RP14 COMPLEMENTAR'!$A$27:$A$4970,"&gt;="&amp;Plan2!$A$5,'ANEXO RP14 COMPLEMENTAR'!$A$27:$A$4970,"&lt;="&amp;Plan2!$A$6,'ANEXO RP14 COMPLEMENTAR'!$J$27:$J$4970,"",'ANEXO RP14 COMPLEMENTAR'!$H$27:$H$4970,A55)</f>
        <v>0</v>
      </c>
    </row>
    <row r="56" spans="1:15" s="89" customFormat="1" ht="22.5" customHeight="1">
      <c r="A56" s="242" t="s">
        <v>380</v>
      </c>
      <c r="B56" s="242"/>
      <c r="C56" s="242"/>
      <c r="D56" s="242"/>
      <c r="E56" s="242"/>
      <c r="F56" s="242"/>
      <c r="G56" s="243">
        <f>SUMIFS('ANEXO RP14 COMPLEMENTAR'!$I$27:$I$4970,'ANEXO RP14 COMPLEMENTAR'!$A$27:$A$4970,"&gt;="&amp;Plan2!$A$5,'ANEXO RP14 COMPLEMENTAR'!$A$27:$A$4970,"&lt;="&amp;Plan2!$A$6,'ANEXO RP14 COMPLEMENTAR'!$H$27:$H$4970,A56)</f>
        <v>41929.090000000004</v>
      </c>
      <c r="H56" s="243"/>
      <c r="I56" s="243"/>
      <c r="J56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COMPLEMENTAR'!$H$27:$H$4970,A56)</f>
        <v>0</v>
      </c>
      <c r="K56" s="243"/>
      <c r="L56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COMPLEMENTAR'!$H$27:$H$4970,A56)</f>
        <v>41929.090000000004</v>
      </c>
      <c r="M56" s="244">
        <f t="shared" si="0"/>
        <v>41929.090000000004</v>
      </c>
      <c r="N56" s="244"/>
      <c r="O56" s="94">
        <f>SUMIFS('ANEXO RP14 COMPLEMENTAR'!$I$27:$I$4970,'ANEXO RP14 COMPLEMENTAR'!$A$27:$A$4970,"&gt;="&amp;Plan2!$A$5,'ANEXO RP14 COMPLEMENTAR'!$A$27:$A$4970,"&lt;="&amp;Plan2!$A$6,'ANEXO RP14 COMPLEMENTAR'!$J$27:$J$4970,"",'ANEXO RP14 COMPLEMENTAR'!$H$27:$H$4970,A56)</f>
        <v>0</v>
      </c>
    </row>
    <row r="57" spans="1:15" s="89" customFormat="1" ht="22.5" customHeight="1">
      <c r="A57" s="242" t="s">
        <v>381</v>
      </c>
      <c r="B57" s="242"/>
      <c r="C57" s="242"/>
      <c r="D57" s="242"/>
      <c r="E57" s="242"/>
      <c r="F57" s="242"/>
      <c r="G57" s="243">
        <f>SUMIFS('ANEXO RP14 COMPLEMENTAR'!$I$27:$I$4970,'ANEXO RP14 COMPLEMENTAR'!$A$27:$A$4970,"&gt;="&amp;Plan2!$A$5,'ANEXO RP14 COMPLEMENTAR'!$A$27:$A$4970,"&lt;="&amp;Plan2!$A$6,'ANEXO RP14 COMPLEMENTAR'!$H$27:$H$4970,A57)</f>
        <v>0</v>
      </c>
      <c r="H57" s="243"/>
      <c r="I57" s="243"/>
      <c r="J57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COMPLEMENTAR'!$H$27:$H$4970,A57)</f>
        <v>0</v>
      </c>
      <c r="K57" s="243"/>
      <c r="L57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COMPLEMENTAR'!$H$27:$H$4970,A57)</f>
        <v>0</v>
      </c>
      <c r="M57" s="244">
        <f t="shared" si="0"/>
        <v>0</v>
      </c>
      <c r="N57" s="244"/>
      <c r="O57" s="94">
        <f>SUMIFS('ANEXO RP14 COMPLEMENTAR'!$I$27:$I$4970,'ANEXO RP14 COMPLEMENTAR'!$A$27:$A$4970,"&gt;="&amp;Plan2!$A$5,'ANEXO RP14 COMPLEMENTAR'!$A$27:$A$4970,"&lt;="&amp;Plan2!$A$6,'ANEXO RP14 COMPLEMENTAR'!$J$27:$J$4970,"",'ANEXO RP14 COMPLEMENTAR'!$H$27:$H$4970,A57)</f>
        <v>0</v>
      </c>
    </row>
    <row r="58" spans="1:15" s="89" customFormat="1" ht="22.5" customHeight="1">
      <c r="A58" s="242" t="s">
        <v>382</v>
      </c>
      <c r="B58" s="242"/>
      <c r="C58" s="242"/>
      <c r="D58" s="242"/>
      <c r="E58" s="242"/>
      <c r="F58" s="242"/>
      <c r="G58" s="243">
        <f>SUMIFS('ANEXO RP14 COMPLEMENTAR'!$I$27:$I$4970,'ANEXO RP14 COMPLEMENTAR'!$A$27:$A$4970,"&gt;="&amp;Plan2!$A$5,'ANEXO RP14 COMPLEMENTAR'!$A$27:$A$4970,"&lt;="&amp;Plan2!$A$6,'ANEXO RP14 COMPLEMENTAR'!$H$27:$H$4970,A58)</f>
        <v>29324.399999999998</v>
      </c>
      <c r="H58" s="243"/>
      <c r="I58" s="243"/>
      <c r="J58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COMPLEMENTAR'!$H$27:$H$4970,A58)</f>
        <v>0</v>
      </c>
      <c r="K58" s="243"/>
      <c r="L58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COMPLEMENTAR'!$H$27:$H$4970,A58)</f>
        <v>29324.399999999998</v>
      </c>
      <c r="M58" s="244">
        <f t="shared" si="0"/>
        <v>29324.399999999998</v>
      </c>
      <c r="N58" s="244"/>
      <c r="O58" s="94">
        <f>SUMIFS('ANEXO RP14 COMPLEMENTAR'!$I$27:$I$4970,'ANEXO RP14 COMPLEMENTAR'!$A$27:$A$4970,"&gt;="&amp;Plan2!$A$5,'ANEXO RP14 COMPLEMENTAR'!$A$27:$A$4970,"&lt;="&amp;Plan2!$A$6,'ANEXO RP14 COMPLEMENTAR'!$J$27:$J$4970,"",'ANEXO RP14 COMPLEMENTAR'!$H$27:$H$4970,A58)</f>
        <v>0</v>
      </c>
    </row>
    <row r="59" spans="1:15" s="89" customFormat="1" ht="22.5" customHeight="1">
      <c r="A59" s="242" t="s">
        <v>383</v>
      </c>
      <c r="B59" s="242"/>
      <c r="C59" s="242"/>
      <c r="D59" s="242"/>
      <c r="E59" s="242"/>
      <c r="F59" s="242"/>
      <c r="G59" s="243">
        <f>SUMIFS('ANEXO RP14 COMPLEMENTAR'!$I$27:$I$4970,'ANEXO RP14 COMPLEMENTAR'!$A$27:$A$4970,"&gt;="&amp;Plan2!$A$5,'ANEXO RP14 COMPLEMENTAR'!$A$27:$A$4970,"&lt;="&amp;Plan2!$A$6,'ANEXO RP14 COMPLEMENTAR'!$H$27:$H$4970,A59)</f>
        <v>0</v>
      </c>
      <c r="H59" s="243"/>
      <c r="I59" s="243"/>
      <c r="J59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COMPLEMENTAR'!$H$27:$H$4970,A59)</f>
        <v>0</v>
      </c>
      <c r="K59" s="243"/>
      <c r="L59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COMPLEMENTAR'!$H$27:$H$4970,A59)</f>
        <v>0</v>
      </c>
      <c r="M59" s="244">
        <f t="shared" si="0"/>
        <v>0</v>
      </c>
      <c r="N59" s="244"/>
      <c r="O59" s="94">
        <f>SUMIFS('ANEXO RP14 COMPLEMENTAR'!$I$27:$I$4970,'ANEXO RP14 COMPLEMENTAR'!$A$27:$A$4970,"&gt;="&amp;Plan2!$A$5,'ANEXO RP14 COMPLEMENTAR'!$A$27:$A$4970,"&lt;="&amp;Plan2!$A$6,'ANEXO RP14 COMPLEMENTAR'!$J$27:$J$4970,"",'ANEXO RP14 COMPLEMENTAR'!$H$27:$H$4970,A59)</f>
        <v>0</v>
      </c>
    </row>
    <row r="60" spans="1:15" s="89" customFormat="1" ht="22.5" customHeight="1">
      <c r="A60" s="242" t="s">
        <v>384</v>
      </c>
      <c r="B60" s="242"/>
      <c r="C60" s="242"/>
      <c r="D60" s="242"/>
      <c r="E60" s="242"/>
      <c r="F60" s="242"/>
      <c r="G60" s="243">
        <f>SUMIFS('ANEXO RP14 COMPLEMENTAR'!$I$27:$I$4970,'ANEXO RP14 COMPLEMENTAR'!$A$27:$A$4970,"&gt;="&amp;Plan2!$A$5,'ANEXO RP14 COMPLEMENTAR'!$A$27:$A$4970,"&lt;="&amp;Plan2!$A$6,'ANEXO RP14 COMPLEMENTAR'!$H$27:$H$4970,A60)</f>
        <v>0</v>
      </c>
      <c r="H60" s="243"/>
      <c r="I60" s="243"/>
      <c r="J60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COMPLEMENTAR'!$H$27:$H$4970,A60)</f>
        <v>0</v>
      </c>
      <c r="K60" s="243"/>
      <c r="L60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COMPLEMENTAR'!$H$27:$H$4970,A60)</f>
        <v>0</v>
      </c>
      <c r="M60" s="244">
        <f t="shared" si="0"/>
        <v>0</v>
      </c>
      <c r="N60" s="244"/>
      <c r="O60" s="94">
        <f>SUMIFS('ANEXO RP14 COMPLEMENTAR'!$I$27:$I$4970,'ANEXO RP14 COMPLEMENTAR'!$A$27:$A$4970,"&gt;="&amp;Plan2!$A$5,'ANEXO RP14 COMPLEMENTAR'!$A$27:$A$4970,"&lt;="&amp;Plan2!$A$6,'ANEXO RP14 COMPLEMENTAR'!$J$27:$J$4970,"",'ANEXO RP14 COMPLEMENTAR'!$H$27:$H$4970,A60)</f>
        <v>0</v>
      </c>
    </row>
    <row r="61" spans="1:15" s="89" customFormat="1" ht="22.5" customHeight="1">
      <c r="A61" s="242" t="s">
        <v>385</v>
      </c>
      <c r="B61" s="242"/>
      <c r="C61" s="242"/>
      <c r="D61" s="242"/>
      <c r="E61" s="242"/>
      <c r="F61" s="242"/>
      <c r="G61" s="243">
        <f>SUMIFS('ANEXO RP14 COMPLEMENTAR'!$I$27:$I$4970,'ANEXO RP14 COMPLEMENTAR'!$A$27:$A$4970,"&gt;="&amp;Plan2!$A$5,'ANEXO RP14 COMPLEMENTAR'!$A$27:$A$4970,"&lt;="&amp;Plan2!$A$6,'ANEXO RP14 COMPLEMENTAR'!$H$27:$H$4970,A61)</f>
        <v>61903.560000000005</v>
      </c>
      <c r="H61" s="243"/>
      <c r="I61" s="243"/>
      <c r="J61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COMPLEMENTAR'!$H$27:$H$4970,A61)</f>
        <v>0</v>
      </c>
      <c r="K61" s="243"/>
      <c r="L61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COMPLEMENTAR'!$H$27:$H$4970,A61)</f>
        <v>61903.560000000005</v>
      </c>
      <c r="M61" s="244">
        <f t="shared" si="0"/>
        <v>61903.560000000005</v>
      </c>
      <c r="N61" s="244"/>
      <c r="O61" s="94">
        <f>SUMIFS('ANEXO RP14 COMPLEMENTAR'!$I$27:$I$4970,'ANEXO RP14 COMPLEMENTAR'!$A$27:$A$4970,"&gt;="&amp;Plan2!$A$5,'ANEXO RP14 COMPLEMENTAR'!$A$27:$A$4970,"&lt;="&amp;Plan2!$A$6,'ANEXO RP14 COMPLEMENTAR'!$J$27:$J$4970,"",'ANEXO RP14 COMPLEMENTAR'!$H$27:$H$4970,A61)</f>
        <v>0</v>
      </c>
    </row>
    <row r="62" spans="1:15" s="89" customFormat="1" ht="22.5" customHeight="1">
      <c r="A62" s="242" t="s">
        <v>386</v>
      </c>
      <c r="B62" s="242"/>
      <c r="C62" s="242"/>
      <c r="D62" s="242"/>
      <c r="E62" s="242"/>
      <c r="F62" s="242"/>
      <c r="G62" s="243">
        <f>SUMIFS('ANEXO RP14 COMPLEMENTAR'!$I$27:$I$4970,'ANEXO RP14 COMPLEMENTAR'!$A$27:$A$4970,"&gt;="&amp;Plan2!$A$5,'ANEXO RP14 COMPLEMENTAR'!$A$27:$A$4970,"&lt;="&amp;Plan2!$A$6,'ANEXO RP14 COMPLEMENTAR'!$H$27:$H$4970,A62)</f>
        <v>4638</v>
      </c>
      <c r="H62" s="243"/>
      <c r="I62" s="243"/>
      <c r="J62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COMPLEMENTAR'!$H$27:$H$4970,A62)</f>
        <v>0</v>
      </c>
      <c r="K62" s="243"/>
      <c r="L62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COMPLEMENTAR'!$H$27:$H$4970,A62)</f>
        <v>4638</v>
      </c>
      <c r="M62" s="244">
        <f t="shared" si="0"/>
        <v>4638</v>
      </c>
      <c r="N62" s="244"/>
      <c r="O62" s="94">
        <f>SUMIFS('ANEXO RP14 COMPLEMENTAR'!$I$27:$I$4970,'ANEXO RP14 COMPLEMENTAR'!$A$27:$A$4970,"&gt;="&amp;Plan2!$A$5,'ANEXO RP14 COMPLEMENTAR'!$A$27:$A$4970,"&lt;="&amp;Plan2!$A$6,'ANEXO RP14 COMPLEMENTAR'!$J$27:$J$4970,"",'ANEXO RP14 COMPLEMENTAR'!$H$27:$H$4970,A62)</f>
        <v>0</v>
      </c>
    </row>
    <row r="63" spans="1:15" s="89" customFormat="1" ht="22.5" customHeight="1">
      <c r="A63" s="242" t="s">
        <v>387</v>
      </c>
      <c r="B63" s="242"/>
      <c r="C63" s="242"/>
      <c r="D63" s="242"/>
      <c r="E63" s="242"/>
      <c r="F63" s="242"/>
      <c r="G63" s="243">
        <f>SUMIFS('ANEXO RP14 COMPLEMENTAR'!$I$27:$I$4970,'ANEXO RP14 COMPLEMENTAR'!$A$27:$A$4970,"&gt;="&amp;Plan2!$A$5,'ANEXO RP14 COMPLEMENTAR'!$A$27:$A$4970,"&lt;="&amp;Plan2!$A$6,'ANEXO RP14 COMPLEMENTAR'!$H$27:$H$4970,A63)</f>
        <v>0</v>
      </c>
      <c r="H63" s="243"/>
      <c r="I63" s="243"/>
      <c r="J63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COMPLEMENTAR'!$H$27:$H$4970,A63)</f>
        <v>0</v>
      </c>
      <c r="K63" s="243"/>
      <c r="L63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COMPLEMENTAR'!$H$27:$H$4970,A63)</f>
        <v>0</v>
      </c>
      <c r="M63" s="244">
        <f t="shared" si="0"/>
        <v>0</v>
      </c>
      <c r="N63" s="244"/>
      <c r="O63" s="94">
        <f>SUMIFS('ANEXO RP14 COMPLEMENTAR'!$I$27:$I$4970,'ANEXO RP14 COMPLEMENTAR'!$A$27:$A$4970,"&gt;="&amp;Plan2!$A$5,'ANEXO RP14 COMPLEMENTAR'!$A$27:$A$4970,"&lt;="&amp;Plan2!$A$6,'ANEXO RP14 COMPLEMENTAR'!$J$27:$J$4970,"",'ANEXO RP14 COMPLEMENTAR'!$H$27:$H$4970,A63)</f>
        <v>0</v>
      </c>
    </row>
    <row r="64" spans="1:15" s="89" customFormat="1" ht="22.5" customHeight="1">
      <c r="A64" s="242" t="s">
        <v>388</v>
      </c>
      <c r="B64" s="242"/>
      <c r="C64" s="242"/>
      <c r="D64" s="242"/>
      <c r="E64" s="242"/>
      <c r="F64" s="242"/>
      <c r="G64" s="243">
        <f>SUMIFS('ANEXO RP14 COMPLEMENTAR'!$I$27:$I$4970,'ANEXO RP14 COMPLEMENTAR'!$A$27:$A$4970,"&gt;="&amp;Plan2!$A$5,'ANEXO RP14 COMPLEMENTAR'!$A$27:$A$4970,"&lt;="&amp;Plan2!$A$6,'ANEXO RP14 COMPLEMENTAR'!$H$27:$H$4970,A64)</f>
        <v>0</v>
      </c>
      <c r="H64" s="243"/>
      <c r="I64" s="243"/>
      <c r="J64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COMPLEMENTAR'!$H$27:$H$4970,A64)</f>
        <v>0</v>
      </c>
      <c r="K64" s="243"/>
      <c r="L64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COMPLEMENTAR'!$H$27:$H$4970,A64)</f>
        <v>0</v>
      </c>
      <c r="M64" s="244">
        <f t="shared" si="0"/>
        <v>0</v>
      </c>
      <c r="N64" s="244"/>
      <c r="O64" s="94">
        <f>SUMIFS('ANEXO RP14 COMPLEMENTAR'!$I$27:$I$4970,'ANEXO RP14 COMPLEMENTAR'!$A$27:$A$4970,"&gt;="&amp;Plan2!$A$5,'ANEXO RP14 COMPLEMENTAR'!$A$27:$A$4970,"&lt;="&amp;Plan2!$A$6,'ANEXO RP14 COMPLEMENTAR'!$J$27:$J$4970,"",'ANEXO RP14 COMPLEMENTAR'!$H$27:$H$4970,A64)</f>
        <v>0</v>
      </c>
    </row>
    <row r="65" spans="1:15" s="89" customFormat="1" ht="22.5" customHeight="1">
      <c r="A65" s="242" t="s">
        <v>389</v>
      </c>
      <c r="B65" s="242"/>
      <c r="C65" s="242"/>
      <c r="D65" s="242"/>
      <c r="E65" s="242"/>
      <c r="F65" s="242"/>
      <c r="G65" s="243">
        <f>SUMIFS('ANEXO RP14 COMPLEMENTAR'!$I$27:$I$4970,'ANEXO RP14 COMPLEMENTAR'!$A$27:$A$4970,"&gt;="&amp;Plan2!$A$5,'ANEXO RP14 COMPLEMENTAR'!$A$27:$A$4970,"&lt;="&amp;Plan2!$A$6,'ANEXO RP14 COMPLEMENTAR'!$H$27:$H$4970,A65)</f>
        <v>0</v>
      </c>
      <c r="H65" s="243"/>
      <c r="I65" s="243"/>
      <c r="J65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COMPLEMENTAR'!$H$27:$H$4970,A65)</f>
        <v>0</v>
      </c>
      <c r="K65" s="243"/>
      <c r="L65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COMPLEMENTAR'!$H$27:$H$4970,A65)</f>
        <v>0</v>
      </c>
      <c r="M65" s="244">
        <f t="shared" si="0"/>
        <v>0</v>
      </c>
      <c r="N65" s="244"/>
      <c r="O65" s="94">
        <f>SUMIFS('ANEXO RP14 COMPLEMENTAR'!$I$27:$I$4970,'ANEXO RP14 COMPLEMENTAR'!$A$27:$A$4970,"&gt;="&amp;Plan2!$A$5,'ANEXO RP14 COMPLEMENTAR'!$A$27:$A$4970,"&lt;="&amp;Plan2!$A$6,'ANEXO RP14 COMPLEMENTAR'!$J$27:$J$4970,"",'ANEXO RP14 COMPLEMENTAR'!$H$27:$H$4970,A65)</f>
        <v>0</v>
      </c>
    </row>
    <row r="66" spans="1:15" s="89" customFormat="1" ht="22.5" customHeight="1">
      <c r="A66" s="242" t="s">
        <v>390</v>
      </c>
      <c r="B66" s="242"/>
      <c r="C66" s="242"/>
      <c r="D66" s="242"/>
      <c r="E66" s="242"/>
      <c r="F66" s="242"/>
      <c r="G66" s="243">
        <f>SUMIFS('ANEXO RP14 COMPLEMENTAR'!$I$27:$I$4970,'ANEXO RP14 COMPLEMENTAR'!$A$27:$A$4970,"&gt;="&amp;Plan2!$A$5,'ANEXO RP14 COMPLEMENTAR'!$A$27:$A$4970,"&lt;="&amp;Plan2!$A$6,'ANEXO RP14 COMPLEMENTAR'!$H$27:$H$4970,A66)</f>
        <v>4275.29</v>
      </c>
      <c r="H66" s="243"/>
      <c r="I66" s="243"/>
      <c r="J66" s="243">
        <f>SUMIFS('ANEXO RP14 COMPLEMENTAR'!$I$27:$I$4970,'ANEXO RP14 COMPLEMENTAR'!$A$27:$A$4970,"&gt;="&amp;Plan2!$A$3,'ANEXO RP14 COMPLEMENTAR'!$A$27:$A$4970,"&lt;="&amp;Plan2!$A$4,'ANEXO RP14 COMPLEMENTAR'!$J$27:$J$4970,"&gt;="&amp;Plan2!$A$5,'ANEXO RP14 COMPLEMENTAR'!$J$27:$J$4970,"&lt;="&amp;Plan2!$A$6,'ANEXO RP14 COMPLEMENTAR'!$H$27:$H$4970,A66)</f>
        <v>0</v>
      </c>
      <c r="K66" s="243"/>
      <c r="L66" s="93">
        <f>SUMIFS('ANEXO RP14 COMPLEMENTAR'!$I$27:$I$4970,'ANEXO RP14 COMPLEMENTAR'!$A$27:$A$4970,"&gt;="&amp;Plan2!$A$5,'ANEXO RP14 COMPLEMENTAR'!$A$27:$A$4970,"&lt;="&amp;Plan2!$A$6,'ANEXO RP14 COMPLEMENTAR'!$J$27:$J$4970,"&gt;="&amp;Plan2!$A$5,'ANEXO RP14 COMPLEMENTAR'!$J$27:$J$4970,"&lt;="&amp;Plan2!$A$6,'ANEXO RP14 COMPLEMENTAR'!$H$27:$H$4970,A66)</f>
        <v>4275.29</v>
      </c>
      <c r="M66" s="244">
        <f t="shared" si="0"/>
        <v>4275.29</v>
      </c>
      <c r="N66" s="244"/>
      <c r="O66" s="94">
        <f>SUMIFS('ANEXO RP14 COMPLEMENTAR'!$I$27:$I$4970,'ANEXO RP14 COMPLEMENTAR'!$A$27:$A$4970,"&gt;="&amp;Plan2!$A$5,'ANEXO RP14 COMPLEMENTAR'!$A$27:$A$4970,"&lt;="&amp;Plan2!$A$6,'ANEXO RP14 COMPLEMENTAR'!$J$27:$J$4970,"",'ANEXO RP14 COMPLEMENTAR'!$H$27:$H$4970,A66)</f>
        <v>0</v>
      </c>
    </row>
    <row r="67" spans="1:15" ht="22.5" customHeight="1">
      <c r="A67" s="245" t="s">
        <v>391</v>
      </c>
      <c r="B67" s="245"/>
      <c r="C67" s="245"/>
      <c r="D67" s="245"/>
      <c r="E67" s="245"/>
      <c r="F67" s="245"/>
      <c r="G67" s="246">
        <f>SUM(G51:I66)</f>
        <v>916156.60000000382</v>
      </c>
      <c r="H67" s="246"/>
      <c r="I67" s="246"/>
      <c r="J67" s="247">
        <f>SUM(J51:K66)</f>
        <v>0</v>
      </c>
      <c r="K67" s="247"/>
      <c r="L67" s="95">
        <f>SUM(L51:L66)</f>
        <v>916156.60000000382</v>
      </c>
      <c r="M67" s="248">
        <f>SUM(M51:N66)</f>
        <v>916156.60000000382</v>
      </c>
      <c r="N67" s="248"/>
      <c r="O67" s="96">
        <f>SUM(O51:O66)</f>
        <v>0</v>
      </c>
    </row>
    <row r="68" spans="1:15" ht="15" customHeight="1">
      <c r="A68" s="236" t="s">
        <v>392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</row>
    <row r="69" spans="1:15" ht="15" customHeight="1">
      <c r="A69" s="236" t="s">
        <v>393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0" spans="1:15" ht="15" customHeight="1">
      <c r="A70" s="236" t="s">
        <v>394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</row>
    <row r="71" spans="1:15" ht="15" customHeight="1">
      <c r="A71" s="236" t="s">
        <v>395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</row>
    <row r="72" spans="1:15" ht="27" customHeight="1">
      <c r="A72" s="249" t="s">
        <v>396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</row>
    <row r="73" spans="1:15" ht="48" customHeight="1">
      <c r="A73" s="249" t="s">
        <v>397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</row>
    <row r="74" spans="1:15" ht="16.5" customHeight="1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</row>
    <row r="75" spans="1:15" ht="16.5" customHeight="1">
      <c r="A75" s="236" t="s">
        <v>398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</row>
    <row r="76" spans="1:15" ht="16.5" customHeight="1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</row>
    <row r="77" spans="1:15" ht="18" customHeight="1">
      <c r="A77" s="219" t="s">
        <v>399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</row>
    <row r="78" spans="1:15" ht="16.5" customHeight="1">
      <c r="A78" s="251" t="s">
        <v>400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2">
        <f>N41</f>
        <v>907583.36</v>
      </c>
      <c r="N78" s="252"/>
      <c r="O78" s="252"/>
    </row>
    <row r="79" spans="1:15" ht="16.5" customHeight="1">
      <c r="A79" s="251" t="s">
        <v>401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2">
        <f>M67</f>
        <v>916156.60000000382</v>
      </c>
      <c r="N79" s="252"/>
      <c r="O79" s="252"/>
    </row>
    <row r="80" spans="1:15" ht="16.5" customHeight="1">
      <c r="A80" s="251" t="s">
        <v>402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2">
        <f>N38-(M79-N40)</f>
        <v>-8573.2400000038324</v>
      </c>
      <c r="N80" s="252"/>
      <c r="O80" s="252"/>
    </row>
    <row r="81" spans="1:15" ht="16.5" customHeight="1">
      <c r="A81" s="251" t="s">
        <v>403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6"/>
      <c r="N81" s="256"/>
      <c r="O81" s="256"/>
    </row>
    <row r="82" spans="1:15" ht="16.5" customHeight="1">
      <c r="A82" s="257" t="s">
        <v>404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2">
        <f>M80-M81</f>
        <v>-8573.2400000038324</v>
      </c>
      <c r="N82" s="252"/>
      <c r="O82" s="252"/>
    </row>
    <row r="83" spans="1:15" ht="16.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pans="1:15" ht="49.5" customHeight="1">
      <c r="A84" s="237" t="s">
        <v>405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</row>
    <row r="85" spans="1:15" ht="16.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pans="1:15" ht="16.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pans="1:15" ht="16.5" customHeight="1">
      <c r="A87" s="258" t="s">
        <v>406</v>
      </c>
      <c r="B87" s="258"/>
      <c r="C87" s="258"/>
      <c r="D87" s="259" t="s">
        <v>646</v>
      </c>
      <c r="E87" s="259"/>
      <c r="F87" s="259"/>
      <c r="G87" s="259"/>
      <c r="H87" s="259"/>
      <c r="I87" s="259"/>
      <c r="J87" s="259"/>
      <c r="K87" s="259"/>
      <c r="L87" s="259"/>
      <c r="M87" s="80"/>
      <c r="N87" s="80"/>
      <c r="O87" s="80"/>
    </row>
    <row r="88" spans="1:15" ht="16.5" customHeight="1">
      <c r="A88" s="97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pans="1:15" ht="16.5" customHeight="1">
      <c r="A89" s="97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ht="16.5" customHeight="1">
      <c r="A90" s="253" t="s">
        <v>407</v>
      </c>
      <c r="B90" s="253"/>
      <c r="C90" s="253"/>
      <c r="D90" s="253"/>
      <c r="E90" s="253"/>
      <c r="F90" s="253"/>
      <c r="G90" s="254"/>
      <c r="H90" s="254"/>
      <c r="I90" s="254"/>
      <c r="J90" s="254"/>
      <c r="K90" s="254"/>
      <c r="L90" s="254"/>
      <c r="M90" s="80"/>
      <c r="N90" s="80"/>
      <c r="O90" s="80"/>
    </row>
    <row r="91" spans="1:15" ht="16.5" customHeight="1">
      <c r="A91" s="253"/>
      <c r="B91" s="253"/>
      <c r="C91" s="253"/>
      <c r="D91" s="253"/>
      <c r="E91" s="253"/>
      <c r="F91" s="253"/>
      <c r="G91" s="255" t="str">
        <f>CADASTRO!B27</f>
        <v>FERNANDO AURELIO VIEIRA</v>
      </c>
      <c r="H91" s="255"/>
      <c r="I91" s="255"/>
      <c r="J91" s="255"/>
      <c r="K91" s="255"/>
      <c r="L91" s="255"/>
      <c r="M91" s="80"/>
      <c r="N91" s="80"/>
      <c r="O91" s="80"/>
    </row>
    <row r="92" spans="1:15" ht="16.5" customHeight="1">
      <c r="A92" s="253"/>
      <c r="B92" s="253"/>
      <c r="C92" s="253"/>
      <c r="D92" s="253"/>
      <c r="E92" s="253"/>
      <c r="F92" s="253"/>
      <c r="G92" s="255" t="str">
        <f>CADASTRO!B29</f>
        <v>PRESIDENTE</v>
      </c>
      <c r="H92" s="255"/>
      <c r="I92" s="255"/>
      <c r="J92" s="255"/>
      <c r="K92" s="255"/>
      <c r="L92" s="255"/>
      <c r="M92" s="80"/>
      <c r="N92" s="80"/>
      <c r="O92" s="80"/>
    </row>
    <row r="93" spans="1:15" ht="16.5" customHeight="1">
      <c r="A93" s="97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pans="1:15" ht="16.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ht="16.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</sheetData>
  <mergeCells count="224">
    <mergeCell ref="A90:F92"/>
    <mergeCell ref="G90:L90"/>
    <mergeCell ref="G91:L91"/>
    <mergeCell ref="G92:L92"/>
    <mergeCell ref="A80:L80"/>
    <mergeCell ref="M80:O80"/>
    <mergeCell ref="A81:L81"/>
    <mergeCell ref="M81:O81"/>
    <mergeCell ref="A82:L82"/>
    <mergeCell ref="M82:O82"/>
    <mergeCell ref="A84:O84"/>
    <mergeCell ref="A87:C87"/>
    <mergeCell ref="D87:L87"/>
    <mergeCell ref="A73:O73"/>
    <mergeCell ref="A74:O74"/>
    <mergeCell ref="A75:O75"/>
    <mergeCell ref="A76:O76"/>
    <mergeCell ref="A77:O77"/>
    <mergeCell ref="A78:L78"/>
    <mergeCell ref="M78:O78"/>
    <mergeCell ref="A79:L79"/>
    <mergeCell ref="M79:O79"/>
    <mergeCell ref="A67:F67"/>
    <mergeCell ref="G67:I67"/>
    <mergeCell ref="J67:K67"/>
    <mergeCell ref="M67:N67"/>
    <mergeCell ref="A68:O68"/>
    <mergeCell ref="A69:O69"/>
    <mergeCell ref="A70:O70"/>
    <mergeCell ref="A71:O71"/>
    <mergeCell ref="A72:O72"/>
    <mergeCell ref="A64:F64"/>
    <mergeCell ref="G64:I64"/>
    <mergeCell ref="J64:K64"/>
    <mergeCell ref="M64:N64"/>
    <mergeCell ref="A65:F65"/>
    <mergeCell ref="G65:I65"/>
    <mergeCell ref="J65:K65"/>
    <mergeCell ref="M65:N65"/>
    <mergeCell ref="A66:F66"/>
    <mergeCell ref="G66:I66"/>
    <mergeCell ref="J66:K66"/>
    <mergeCell ref="M66:N66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8:E28"/>
    <mergeCell ref="F28:H28"/>
    <mergeCell ref="I28:K28"/>
    <mergeCell ref="L28:M28"/>
    <mergeCell ref="N28:O28"/>
    <mergeCell ref="A29:E29"/>
    <mergeCell ref="F29:H29"/>
    <mergeCell ref="I29:K29"/>
    <mergeCell ref="L29:M29"/>
    <mergeCell ref="N29:O29"/>
    <mergeCell ref="A26:E26"/>
    <mergeCell ref="F26:H26"/>
    <mergeCell ref="I26:K26"/>
    <mergeCell ref="L26:M26"/>
    <mergeCell ref="N26:O26"/>
    <mergeCell ref="A27:E27"/>
    <mergeCell ref="F27:H27"/>
    <mergeCell ref="I27:K27"/>
    <mergeCell ref="L27:M27"/>
    <mergeCell ref="N27:O27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A16:E16"/>
    <mergeCell ref="G16:J16"/>
    <mergeCell ref="K16:M16"/>
    <mergeCell ref="N16:O16"/>
    <mergeCell ref="A17:E17"/>
    <mergeCell ref="G17:J17"/>
    <mergeCell ref="K17:M17"/>
    <mergeCell ref="N17:O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9685039370078741" bottom="0.19685039370078741" header="0.51181102362204722" footer="0.51181102362204722"/>
  <pageSetup paperSize="9" scale="65" firstPageNumber="0" orientation="portrait" horizontalDpi="300" verticalDpi="300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64" zoomScaleNormal="75" zoomScalePageLayoutView="64" workbookViewId="0">
      <selection activeCell="A3" sqref="A3"/>
    </sheetView>
  </sheetViews>
  <sheetFormatPr defaultRowHeight="15"/>
  <cols>
    <col min="1" max="1" width="10.5703125" customWidth="1"/>
    <col min="2" max="1025" width="8.5703125" customWidth="1"/>
  </cols>
  <sheetData>
    <row r="1" spans="1:3">
      <c r="B1" s="98">
        <f>'ANEXO RP14 COMPLEMENTAR'!C21-1</f>
        <v>2018</v>
      </c>
    </row>
    <row r="2" spans="1:3">
      <c r="B2" s="99" t="s">
        <v>408</v>
      </c>
      <c r="C2" t="s">
        <v>409</v>
      </c>
    </row>
    <row r="3" spans="1:3">
      <c r="A3" s="100" t="str">
        <f>CONCATENATE(B2,B1)</f>
        <v>01/01/2018</v>
      </c>
      <c r="B3" s="100"/>
      <c r="C3" s="101"/>
    </row>
    <row r="4" spans="1:3">
      <c r="A4" s="100" t="str">
        <f>CONCATENATE(C2,B1)</f>
        <v>31/12/2018</v>
      </c>
    </row>
    <row r="5" spans="1:3">
      <c r="A5" s="100" t="s">
        <v>410</v>
      </c>
    </row>
    <row r="6" spans="1:3">
      <c r="A6" s="100" t="s">
        <v>411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clayton</cp:lastModifiedBy>
  <cp:revision>7</cp:revision>
  <cp:lastPrinted>2020-01-30T11:37:00Z</cp:lastPrinted>
  <dcterms:created xsi:type="dcterms:W3CDTF">2016-08-11T12:32:12Z</dcterms:created>
  <dcterms:modified xsi:type="dcterms:W3CDTF">2020-02-03T16:51:14Z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